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berlo a" sheetId="1" r:id="rId1"/>
    <sheet name="Roberlo b" sheetId="2" r:id="rId2"/>
    <sheet name="RoberloC" sheetId="3" r:id="rId3"/>
  </sheets>
  <definedNames>
    <definedName name="_xlnm.Print_Area" localSheetId="0">'Roberlo a'!$A$1:$G$39</definedName>
    <definedName name="_xlnm.Print_Area" localSheetId="1">'Roberlo b'!$A$1:$G$129</definedName>
    <definedName name="_xlnm.Print_Area" localSheetId="2">'RoberloC'!$A$1:$G$39</definedName>
  </definedNames>
  <calcPr fullCalcOnLoad="1"/>
</workbook>
</file>

<file path=xl/sharedStrings.xml><?xml version="1.0" encoding="utf-8"?>
<sst xmlns="http://schemas.openxmlformats.org/spreadsheetml/2006/main" count="511" uniqueCount="169">
  <si>
    <t>Высокотехнологические материалы</t>
  </si>
  <si>
    <t>Цены от:</t>
  </si>
  <si>
    <t>Наименование</t>
  </si>
  <si>
    <t>к-во в уп.</t>
  </si>
  <si>
    <t>Ед.  изм.</t>
  </si>
  <si>
    <t>Розница</t>
  </si>
  <si>
    <t>Опт от1000 EURO</t>
  </si>
  <si>
    <t>ШПАТЛЕВКИ</t>
  </si>
  <si>
    <t>минус1</t>
  </si>
  <si>
    <t>минус2</t>
  </si>
  <si>
    <t>минус3</t>
  </si>
  <si>
    <t>Roberlo</t>
  </si>
  <si>
    <t>MULTIEXTENDER,облегчённая</t>
  </si>
  <si>
    <t>л.</t>
  </si>
  <si>
    <t>FUTURA, шпатлёвка, супер лёгкая, эластичная</t>
  </si>
  <si>
    <t>FUTURA, шпатлёвка, супер лёгкая, эластичная, картридж</t>
  </si>
  <si>
    <t>ГРУНТЫ-НАПОЛНИТЕЛИ</t>
  </si>
  <si>
    <t>MULTYFILLER PLUS Z1,2-К,HS акриловый, светло-серый</t>
  </si>
  <si>
    <t>MULTYFILLER PLUS Z4, 2-К,HS акриловый, темно-серый</t>
  </si>
  <si>
    <t>MULTYFILLER PLUS с отвердителем</t>
  </si>
  <si>
    <t>1,0+0,25</t>
  </si>
  <si>
    <t>ОТВЕРДИТЕЛИ</t>
  </si>
  <si>
    <t>F 500,для multyfiller plus стандартный</t>
  </si>
  <si>
    <t>F 600,для multyfiller plus быстрый</t>
  </si>
  <si>
    <t>ЗАЩИТА КУЗОВА</t>
  </si>
  <si>
    <t>HIDROTEX, на водной основе, черный, серый</t>
  </si>
  <si>
    <t>кг.</t>
  </si>
  <si>
    <t>ЛАК, ОТВЕРДИТЕЛЬ ДЛЯ ЛАКА</t>
  </si>
  <si>
    <t>Лак НS 202 / 350 HS</t>
  </si>
  <si>
    <t>Отвердитель  Н5002 / C355 для лака НS</t>
  </si>
  <si>
    <t>Отвердитель  Н6002 / C356 для лака НS, быстрый</t>
  </si>
  <si>
    <t>Лак HS 202 / 350, 2:1 с отвердителем</t>
  </si>
  <si>
    <t>1+0,5</t>
  </si>
  <si>
    <t>5+2,5</t>
  </si>
  <si>
    <t>STAR 3000, полиэфирная, универсальная</t>
  </si>
  <si>
    <t>PLUS - 12, полиэфирная, средняя</t>
  </si>
  <si>
    <t>ALUMINIO, для алюминиевых деталей</t>
  </si>
  <si>
    <t>F-250, особо мелкая</t>
  </si>
  <si>
    <t>RESINPLAST, стекловолокно</t>
  </si>
  <si>
    <t>ZINCAR, для оцинкованных поверхностей</t>
  </si>
  <si>
    <t>A-60 / A-80, жидкая шпатлевка</t>
  </si>
  <si>
    <t>ГРУНТЫ</t>
  </si>
  <si>
    <t>ISOLCAR, 1-К</t>
  </si>
  <si>
    <t>SURVINIL, 2-К, изолирующий, антикор, зеленый.</t>
  </si>
  <si>
    <t>0,8+0,8</t>
  </si>
  <si>
    <t>Megax M1 светло-серый  HS наполнитель</t>
  </si>
  <si>
    <t xml:space="preserve">Megax Х5 тёмно-серый </t>
  </si>
  <si>
    <t>MEGAX M1, X5 с отвердителем</t>
  </si>
  <si>
    <t>1,0+ 0,2</t>
  </si>
  <si>
    <t>4,0+0,8</t>
  </si>
  <si>
    <t>МХ 503, отвердитель для Меgах</t>
  </si>
  <si>
    <t>МХ 603, отвердитель для Меgах быстрый</t>
  </si>
  <si>
    <t>Отвердитель для SURVINIL</t>
  </si>
  <si>
    <t>P-5000, для Н-21, Locril, стандарт</t>
  </si>
  <si>
    <t>P-6000, для Н-21, Locril, универсальный быстрый</t>
  </si>
  <si>
    <t>Лак MS 104 / 250MS</t>
  </si>
  <si>
    <t>Отвердитель  М5001 / C255 для лака MS</t>
  </si>
  <si>
    <t>Отвердитель М6001 / C256 для лака МS, быстрый</t>
  </si>
  <si>
    <t>Лак MS 104 / 250MS, 2:1 с отвердителем</t>
  </si>
  <si>
    <t>РАСТВОРИТЕЛЬ</t>
  </si>
  <si>
    <t>Растворитель МА222 / S322, акриловый</t>
  </si>
  <si>
    <t>SO72, нитросинтетический</t>
  </si>
  <si>
    <t>DА93, обезжириватель</t>
  </si>
  <si>
    <t>ANTIGRAVILLA, противошум. противоуд 3 цв.</t>
  </si>
  <si>
    <t>CAVITEX, воск для скрытых полостей</t>
  </si>
  <si>
    <t>ГЕРМЕТИКИ</t>
  </si>
  <si>
    <t>SPU-10, для швов, белый</t>
  </si>
  <si>
    <t>SPU-20, для швов, серый, чёрный</t>
  </si>
  <si>
    <t>SELLADOR A BROCHA, чёрный</t>
  </si>
  <si>
    <t>СРЕДСТВА ДЛЯ ВКЛЕЙКИ СТЕКОЛ</t>
  </si>
  <si>
    <t>PRIMAIRE Грунт для вклеивания стекол</t>
  </si>
  <si>
    <t>DEGRASAINT Обезжириватель для стекол</t>
  </si>
  <si>
    <t>SPU-30 Клей для стекол</t>
  </si>
  <si>
    <t>СОПУТСТВУЮЩИЕ ПРИНАДЛЕЖНОСТИ</t>
  </si>
  <si>
    <t>Robgun SPU  пневмо пистолет для герметиков</t>
  </si>
  <si>
    <t>шт.</t>
  </si>
  <si>
    <t>Дозатор для картриджей  2 кг</t>
  </si>
  <si>
    <t xml:space="preserve">Насадка для пистолета HP </t>
  </si>
  <si>
    <t>Пистолет HP для ECOTEX</t>
  </si>
  <si>
    <t>КОСМЕТИЧЕСКИЕ СРЕДСТВА ДЛЯ БАМПЕРОВ</t>
  </si>
  <si>
    <t>PRIMEPLAST, грунт для пластмас</t>
  </si>
  <si>
    <t>АЭРОЗОЛИ</t>
  </si>
  <si>
    <t xml:space="preserve">Пустой аэрозольный балончик для  заполнения </t>
  </si>
  <si>
    <t>Чёрный матовый цвет</t>
  </si>
  <si>
    <t xml:space="preserve">КРАСКА СПЕЦИАЛЬНАЯ </t>
  </si>
  <si>
    <t>Алюминиевая, для дисков</t>
  </si>
  <si>
    <t>Чёрный сатин</t>
  </si>
  <si>
    <t>чёрная матовая</t>
  </si>
  <si>
    <t>ЛИПКАЯ ЛЕНТА</t>
  </si>
  <si>
    <t xml:space="preserve">19 мм (80С) </t>
  </si>
  <si>
    <t>25 мм (80С)</t>
  </si>
  <si>
    <t>УКРЫВОЧНЫЕ МАТЕРИАЛЫ</t>
  </si>
  <si>
    <t>Robpaper, 0,3 х 400 коричневый</t>
  </si>
  <si>
    <t>Robpaper, 0,6 х 400 коричневый</t>
  </si>
  <si>
    <t>Robpaper, 0,9 х 400 коричневый</t>
  </si>
  <si>
    <t>Robpaper, 1,1 х 400 коричневый</t>
  </si>
  <si>
    <t>Robplast 0,34 х 25</t>
  </si>
  <si>
    <t>Robplast 0,6 х 25</t>
  </si>
  <si>
    <t>Robplast 0,9 х 25</t>
  </si>
  <si>
    <t>Robplast 1,8 х 25</t>
  </si>
  <si>
    <t>Robplast 3,6 х 25</t>
  </si>
  <si>
    <t>Robfilm электоростатическая 4м х 150мм</t>
  </si>
  <si>
    <t>Robfilm поролоновая, для щелей 13мм х 55мм</t>
  </si>
  <si>
    <t>Robfilm поролоновая, для щелей 17мм х 45мм</t>
  </si>
  <si>
    <t>ПОЛИРОВАЛЬНЫЕ ГУБКИ</t>
  </si>
  <si>
    <t>СРЕДНЯЯ</t>
  </si>
  <si>
    <t>ТОНКАЯ</t>
  </si>
  <si>
    <t>МИКРОТОНКАЯ</t>
  </si>
  <si>
    <t>СУПЕРТОНКАЯ</t>
  </si>
  <si>
    <t>РАЗНОЕ</t>
  </si>
  <si>
    <t>TNT белая, бумага для полировки, 260мм х 180м</t>
  </si>
  <si>
    <t>HAVANA маскировочня бумага, для протир. пов- ти., корич.</t>
  </si>
  <si>
    <t>ROBFILTER (Воронки)</t>
  </si>
  <si>
    <t>Антистатические салфетки</t>
  </si>
  <si>
    <t>Тара 400 мл.</t>
  </si>
  <si>
    <t>Тара 650 мл.</t>
  </si>
  <si>
    <t>Тара 1300 мл.</t>
  </si>
  <si>
    <t>Тара  2240 мл.</t>
  </si>
  <si>
    <t>Крышка для банки 400 мл.</t>
  </si>
  <si>
    <t>Kрышка для банки 650 мл.</t>
  </si>
  <si>
    <t>Крышка для банки 1300 мл.</t>
  </si>
  <si>
    <t>Kрышка для банки 2400 мл</t>
  </si>
  <si>
    <t>Экономическая серия</t>
  </si>
  <si>
    <t>Polycream, полиэфирная, универсальная</t>
  </si>
  <si>
    <t>NOXIM, антикорозийный, 1-К, серый</t>
  </si>
  <si>
    <t>ЛАК</t>
  </si>
  <si>
    <t>Р5000, 600 серия лаков VS</t>
  </si>
  <si>
    <t xml:space="preserve">VS 303, </t>
  </si>
  <si>
    <t>VS 303, 2:1 с отвердителем Р4000, Р5000, Р6001</t>
  </si>
  <si>
    <t>1,0+0,5</t>
  </si>
  <si>
    <t>КРАСКА АКРИЛОВАЯ</t>
  </si>
  <si>
    <t xml:space="preserve">Locril RAL 1015 </t>
  </si>
  <si>
    <t>Locril RAL 1021</t>
  </si>
  <si>
    <t>4.00</t>
  </si>
  <si>
    <t>Locril RAL 2009</t>
  </si>
  <si>
    <t>Locril RAL 3020</t>
  </si>
  <si>
    <t>Locril RAL 5010</t>
  </si>
  <si>
    <t>Locril RAL 5015</t>
  </si>
  <si>
    <t>Locril RAL 6011</t>
  </si>
  <si>
    <t>Locril RAL 6018</t>
  </si>
  <si>
    <t>Locril RAL 7031</t>
  </si>
  <si>
    <t>Locril RAL 9005</t>
  </si>
  <si>
    <t>Белый сатин</t>
  </si>
  <si>
    <t>Белый</t>
  </si>
  <si>
    <t>Губка велкро на липучке 160мм х 55мм</t>
  </si>
  <si>
    <t>Шерстянной круг для полирования</t>
  </si>
  <si>
    <r>
      <t xml:space="preserve">ROBERLO    </t>
    </r>
    <r>
      <rPr>
        <b/>
        <i/>
        <sz val="14"/>
        <rFont val="Arial"/>
        <family val="2"/>
      </rPr>
      <t xml:space="preserve">(Испания)       </t>
    </r>
  </si>
  <si>
    <r>
      <t xml:space="preserve">ROBERLO   </t>
    </r>
    <r>
      <rPr>
        <b/>
        <i/>
        <sz val="14"/>
        <rFont val="Arial"/>
        <family val="2"/>
      </rPr>
      <t>(Испания)</t>
    </r>
  </si>
  <si>
    <t>КУРС EURO</t>
  </si>
  <si>
    <t>SURVINIL, 2-К, изолирующий, антикор, зел., с отвердителем</t>
  </si>
  <si>
    <t>Protector D-5, закраш., черн.сер.бел.</t>
  </si>
  <si>
    <t>Тел/факс. (0626) 444-959, 444-960</t>
  </si>
  <si>
    <t xml:space="preserve">моб. +38 (050) 4485953 </t>
  </si>
  <si>
    <t>E-Mail: mail@autokraski.dn.ua</t>
  </si>
  <si>
    <t>http://autokraski.dn.ua</t>
  </si>
  <si>
    <t xml:space="preserve">MULTIEXTENDER,облегчённая, картридж </t>
  </si>
  <si>
    <t>FUTURA GLASS, легкая, со стекловолокном</t>
  </si>
  <si>
    <t>FUTURA FLEX супер легкая, для пластика</t>
  </si>
  <si>
    <t>AM-20, акриловая, 1-К</t>
  </si>
  <si>
    <t>SN-96, с металло-наполнителем (жидкий металл)</t>
  </si>
  <si>
    <t>MASTICPLAST, для бамперов, эластичная, белая,  т. серая</t>
  </si>
  <si>
    <t>Растворитель МА224 / S324, акриловый, медленный</t>
  </si>
  <si>
    <t>BUMPER COLOR Краска для бамперов,  белый, антрацит, чёрный, серый</t>
  </si>
  <si>
    <t>Комбинезон маляра, нейлон M, L, XL, XXL</t>
  </si>
  <si>
    <t>Комбинезон рабочего, хб. зелёный, размер: 52, 54, 56, 58.</t>
  </si>
  <si>
    <t>SURFACRIL, 1-K</t>
  </si>
  <si>
    <t>Цена за комплект LOCRIL 1л+0,3л+0,2л</t>
  </si>
  <si>
    <t xml:space="preserve">ЧП Хижняк А.В. </t>
  </si>
  <si>
    <t>минус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</si>
</sst>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"/>
    <numFmt numFmtId="181" formatCode="#,##0.00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&quot;р.&quot;"/>
    <numFmt numFmtId="187" formatCode="0.0000000"/>
    <numFmt numFmtId="188" formatCode="0.0000"/>
    <numFmt numFmtId="189" formatCode="0.000"/>
    <numFmt numFmtId="190" formatCode="#,##0.000&quot;р.&quot;"/>
    <numFmt numFmtId="191" formatCode="#,##0.0000"/>
    <numFmt numFmtId="192" formatCode="#,##0.00000"/>
    <numFmt numFmtId="193" formatCode="#,##0.000000"/>
    <numFmt numFmtId="194" formatCode="_-* #,##0.00\ &quot;Lt&quot;_-;\-* #,##0.00\ &quot;Lt&quot;_-;_-* &quot;-&quot;??\ &quot;Lt&quot;_-;_-@_-"/>
    <numFmt numFmtId="195" formatCode="_-* #,##0\ &quot;Lt&quot;_-;\-* #,##0\ &quot;Lt&quot;_-;_-* &quot;-&quot;\ &quot;Lt&quot;_-;_-@_-"/>
    <numFmt numFmtId="196" formatCode="_-* #,##0.00\ _L_t_-;\-* #,##0.00\ _L_t_-;_-* &quot;-&quot;??\ _L_t_-;_-@_-"/>
    <numFmt numFmtId="197" formatCode="_-* #,##0\ _L_t_-;\-* #,##0\ _L_t_-;_-* &quot;-&quot;\ _L_t_-;_-@_-"/>
    <numFmt numFmtId="198" formatCode="0.00000"/>
    <numFmt numFmtId="199" formatCode="0.0000%"/>
    <numFmt numFmtId="200" formatCode="0.00000000%"/>
    <numFmt numFmtId="201" formatCode="d/m"/>
    <numFmt numFmtId="202" formatCode="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12"/>
      <color indexed="17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 Cyr"/>
      <family val="2"/>
    </font>
    <font>
      <b/>
      <sz val="11"/>
      <color indexed="53"/>
      <name val="Arial CYR"/>
      <family val="2"/>
    </font>
    <font>
      <b/>
      <sz val="11"/>
      <color indexed="13"/>
      <name val="Arial CYR"/>
      <family val="2"/>
    </font>
    <font>
      <b/>
      <sz val="11"/>
      <color indexed="14"/>
      <name val="Arial CYR"/>
      <family val="2"/>
    </font>
    <font>
      <b/>
      <sz val="10"/>
      <name val="Arial Cyr"/>
      <family val="2"/>
    </font>
    <font>
      <b/>
      <i/>
      <sz val="12"/>
      <name val="Arial"/>
      <family val="2"/>
    </font>
    <font>
      <b/>
      <sz val="8"/>
      <name val="Arial Cyr"/>
      <family val="2"/>
    </font>
    <font>
      <i/>
      <sz val="11"/>
      <name val="Arial CYR"/>
      <family val="2"/>
    </font>
    <font>
      <u val="single"/>
      <sz val="11"/>
      <name val="Arial CYR"/>
      <family val="2"/>
    </font>
    <font>
      <b/>
      <sz val="10"/>
      <name val="Arial Baltic"/>
      <family val="0"/>
    </font>
    <font>
      <u val="single"/>
      <sz val="12"/>
      <color indexed="12"/>
      <name val="Arial Cyr"/>
      <family val="2"/>
    </font>
    <font>
      <b/>
      <sz val="32"/>
      <color indexed="54"/>
      <name val="Arial"/>
      <family val="2"/>
    </font>
    <font>
      <b/>
      <sz val="12"/>
      <color indexed="10"/>
      <name val="Arial Cyr"/>
      <family val="2"/>
    </font>
    <font>
      <b/>
      <sz val="10"/>
      <color indexed="1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13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88" fontId="16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1" fontId="15" fillId="0" borderId="3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7" fillId="0" borderId="4" xfId="0" applyNumberFormat="1" applyFont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1" fontId="12" fillId="2" borderId="6" xfId="0" applyNumberFormat="1" applyFont="1" applyFill="1" applyBorder="1" applyAlignment="1">
      <alignment horizontal="left"/>
    </xf>
    <xf numFmtId="1" fontId="15" fillId="2" borderId="6" xfId="0" applyNumberFormat="1" applyFont="1" applyFill="1" applyBorder="1" applyAlignment="1">
      <alignment horizontal="left"/>
    </xf>
    <xf numFmtId="2" fontId="15" fillId="2" borderId="6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2" fontId="15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8" xfId="0" applyFont="1" applyFill="1" applyBorder="1" applyAlignment="1">
      <alignment horizontal="left"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center"/>
    </xf>
    <xf numFmtId="2" fontId="15" fillId="0" borderId="11" xfId="0" applyNumberFormat="1" applyFont="1" applyBorder="1" applyAlignment="1">
      <alignment horizontal="right"/>
    </xf>
    <xf numFmtId="2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2" fontId="15" fillId="0" borderId="9" xfId="0" applyNumberFormat="1" applyFont="1" applyBorder="1" applyAlignment="1">
      <alignment horizontal="right"/>
    </xf>
    <xf numFmtId="2" fontId="15" fillId="0" borderId="10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right"/>
    </xf>
    <xf numFmtId="0" fontId="12" fillId="2" borderId="6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2" fontId="15" fillId="2" borderId="7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right"/>
    </xf>
    <xf numFmtId="2" fontId="15" fillId="2" borderId="24" xfId="0" applyNumberFormat="1" applyFont="1" applyFill="1" applyBorder="1" applyAlignment="1">
      <alignment horizontal="right"/>
    </xf>
    <xf numFmtId="2" fontId="15" fillId="2" borderId="25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2" fontId="15" fillId="2" borderId="25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2" fontId="15" fillId="0" borderId="27" xfId="0" applyNumberFormat="1" applyFont="1" applyFill="1" applyBorder="1" applyAlignment="1">
      <alignment horizontal="right"/>
    </xf>
    <xf numFmtId="0" fontId="15" fillId="0" borderId="21" xfId="0" applyFont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8" fontId="9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2" borderId="5" xfId="0" applyFont="1" applyFill="1" applyBorder="1" applyAlignment="1">
      <alignment horizontal="left"/>
    </xf>
    <xf numFmtId="1" fontId="13" fillId="2" borderId="6" xfId="0" applyNumberFormat="1" applyFont="1" applyFill="1" applyBorder="1" applyAlignment="1">
      <alignment horizontal="left"/>
    </xf>
    <xf numFmtId="1" fontId="22" fillId="2" borderId="6" xfId="0" applyNumberFormat="1" applyFont="1" applyFill="1" applyBorder="1" applyAlignment="1">
      <alignment horizontal="left"/>
    </xf>
    <xf numFmtId="2" fontId="22" fillId="2" borderId="6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right"/>
    </xf>
    <xf numFmtId="2" fontId="22" fillId="2" borderId="7" xfId="0" applyNumberFormat="1" applyFont="1" applyFill="1" applyBorder="1" applyAlignment="1">
      <alignment horizontal="right"/>
    </xf>
    <xf numFmtId="0" fontId="22" fillId="2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3" borderId="10" xfId="0" applyFont="1" applyFill="1" applyBorder="1" applyAlignment="1">
      <alignment horizontal="center"/>
    </xf>
    <xf numFmtId="2" fontId="15" fillId="3" borderId="11" xfId="0" applyNumberFormat="1" applyFont="1" applyFill="1" applyBorder="1" applyAlignment="1">
      <alignment horizontal="right"/>
    </xf>
    <xf numFmtId="2" fontId="22" fillId="3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2" fontId="15" fillId="3" borderId="9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2" fontId="15" fillId="3" borderId="17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2" fillId="2" borderId="6" xfId="0" applyFont="1" applyFill="1" applyBorder="1" applyAlignment="1">
      <alignment/>
    </xf>
    <xf numFmtId="0" fontId="15" fillId="3" borderId="12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5" fillId="3" borderId="2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30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2" fontId="15" fillId="0" borderId="15" xfId="0" applyNumberFormat="1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2" fontId="15" fillId="0" borderId="22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2" fontId="15" fillId="0" borderId="24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2" fontId="15" fillId="0" borderId="2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181" fontId="17" fillId="0" borderId="9" xfId="0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181" fontId="17" fillId="0" borderId="16" xfId="0" applyNumberFormat="1" applyFont="1" applyFill="1" applyBorder="1" applyAlignment="1">
      <alignment/>
    </xf>
    <xf numFmtId="0" fontId="17" fillId="0" borderId="34" xfId="0" applyFont="1" applyFill="1" applyBorder="1" applyAlignment="1">
      <alignment/>
    </xf>
    <xf numFmtId="181" fontId="17" fillId="0" borderId="19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2" fontId="15" fillId="3" borderId="10" xfId="0" applyNumberFormat="1" applyFont="1" applyFill="1" applyBorder="1" applyAlignment="1">
      <alignment horizontal="right"/>
    </xf>
    <xf numFmtId="0" fontId="15" fillId="0" borderId="37" xfId="0" applyFont="1" applyFill="1" applyBorder="1" applyAlignment="1">
      <alignment horizontal="left"/>
    </xf>
    <xf numFmtId="2" fontId="15" fillId="3" borderId="2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5" fillId="0" borderId="21" xfId="0" applyFont="1" applyFill="1" applyBorder="1" applyAlignment="1">
      <alignment/>
    </xf>
    <xf numFmtId="0" fontId="16" fillId="0" borderId="27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" fontId="22" fillId="0" borderId="3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49" fontId="22" fillId="2" borderId="6" xfId="0" applyNumberFormat="1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2" fontId="22" fillId="2" borderId="4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2" borderId="38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0" fontId="15" fillId="0" borderId="11" xfId="0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5" fillId="0" borderId="15" xfId="0" applyNumberFormat="1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7" xfId="0" applyFont="1" applyBorder="1" applyAlignment="1">
      <alignment horizontal="right"/>
    </xf>
    <xf numFmtId="2" fontId="15" fillId="0" borderId="37" xfId="0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center"/>
    </xf>
    <xf numFmtId="2" fontId="15" fillId="2" borderId="4" xfId="0" applyNumberFormat="1" applyFont="1" applyFill="1" applyBorder="1" applyAlignment="1">
      <alignment horizontal="right"/>
    </xf>
    <xf numFmtId="0" fontId="15" fillId="0" borderId="37" xfId="0" applyFont="1" applyFill="1" applyBorder="1" applyAlignment="1">
      <alignment/>
    </xf>
    <xf numFmtId="2" fontId="15" fillId="2" borderId="6" xfId="0" applyNumberFormat="1" applyFont="1" applyFill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2" borderId="24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7" xfId="0" applyFont="1" applyBorder="1" applyAlignment="1">
      <alignment horizontal="center"/>
    </xf>
    <xf numFmtId="49" fontId="12" fillId="0" borderId="40" xfId="0" applyNumberFormat="1" applyFont="1" applyBorder="1" applyAlignment="1">
      <alignment/>
    </xf>
    <xf numFmtId="0" fontId="12" fillId="0" borderId="4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2" fontId="27" fillId="4" borderId="15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right"/>
    </xf>
    <xf numFmtId="0" fontId="15" fillId="0" borderId="2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24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/>
    </xf>
    <xf numFmtId="0" fontId="15" fillId="0" borderId="30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8" xfId="0" applyFont="1" applyFill="1" applyBorder="1" applyAlignment="1">
      <alignment/>
    </xf>
    <xf numFmtId="0" fontId="16" fillId="0" borderId="3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8" xfId="0" applyFont="1" applyBorder="1" applyAlignment="1">
      <alignment/>
    </xf>
    <xf numFmtId="2" fontId="8" fillId="0" borderId="23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 horizontal="right"/>
    </xf>
    <xf numFmtId="2" fontId="27" fillId="4" borderId="10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right"/>
    </xf>
    <xf numFmtId="2" fontId="15" fillId="0" borderId="18" xfId="0" applyNumberFormat="1" applyFont="1" applyFill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2" fontId="15" fillId="0" borderId="35" xfId="0" applyNumberFormat="1" applyFont="1" applyBorder="1" applyAlignment="1">
      <alignment horizontal="right"/>
    </xf>
    <xf numFmtId="0" fontId="15" fillId="0" borderId="22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2" fontId="27" fillId="5" borderId="15" xfId="0" applyNumberFormat="1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2" fontId="27" fillId="5" borderId="11" xfId="0" applyNumberFormat="1" applyFont="1" applyFill="1" applyBorder="1" applyAlignment="1">
      <alignment horizontal="center"/>
    </xf>
    <xf numFmtId="2" fontId="28" fillId="0" borderId="0" xfId="15" applyNumberFormat="1" applyFont="1" applyAlignment="1">
      <alignment horizontal="right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8" fontId="22" fillId="0" borderId="2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4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88" fontId="15" fillId="2" borderId="6" xfId="0" applyNumberFormat="1" applyFont="1" applyFill="1" applyBorder="1" applyAlignment="1">
      <alignment horizontal="center"/>
    </xf>
    <xf numFmtId="2" fontId="27" fillId="4" borderId="35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31" fillId="0" borderId="42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left"/>
    </xf>
    <xf numFmtId="2" fontId="22" fillId="2" borderId="38" xfId="0" applyNumberFormat="1" applyFont="1" applyFill="1" applyBorder="1" applyAlignment="1">
      <alignment horizontal="center"/>
    </xf>
    <xf numFmtId="2" fontId="27" fillId="5" borderId="3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0"/>
          <a:ext cx="2343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01013, Киев
ул.Будиндустрии 9, к.206
Тел./фах.: (044) 296-59-25
                           295-01-33
                           230-69-41
E-ail:colorit@citiustele.com</a:t>
          </a:r>
        </a:p>
      </xdr:txBody>
    </xdr:sp>
    <xdr:clientData/>
  </xdr:twoCellAnchor>
  <xdr:twoCellAnchor>
    <xdr:from>
      <xdr:col>1</xdr:col>
      <xdr:colOff>2647950</xdr:colOff>
      <xdr:row>8</xdr:row>
      <xdr:rowOff>85725</xdr:rowOff>
    </xdr:from>
    <xdr:to>
      <xdr:col>1</xdr:col>
      <xdr:colOff>3724275</xdr:colOff>
      <xdr:row>10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619500" y="1971675"/>
          <a:ext cx="10763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"А"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0"/>
          <a:ext cx="246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01013, Киев
ул.Будиндустрии 9, к.206
Тел./фах.: (044) 296-59-25
                           295-01-33
                           230-69-41
E-ail:colorit@citiustele.com</a:t>
          </a:r>
        </a:p>
      </xdr:txBody>
    </xdr:sp>
    <xdr:clientData/>
  </xdr:twoCellAnchor>
  <xdr:twoCellAnchor>
    <xdr:from>
      <xdr:col>1</xdr:col>
      <xdr:colOff>2667000</xdr:colOff>
      <xdr:row>7</xdr:row>
      <xdr:rowOff>85725</xdr:rowOff>
    </xdr:from>
    <xdr:to>
      <xdr:col>1</xdr:col>
      <xdr:colOff>3762375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38550" y="1733550"/>
          <a:ext cx="10858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"В"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8</xdr:row>
      <xdr:rowOff>76200</xdr:rowOff>
    </xdr:from>
    <xdr:to>
      <xdr:col>1</xdr:col>
      <xdr:colOff>3543300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467100" y="2019300"/>
          <a:ext cx="10477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"С"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workbookViewId="0" topLeftCell="A1">
      <selection activeCell="A7" sqref="A7:G7"/>
    </sheetView>
  </sheetViews>
  <sheetFormatPr defaultColWidth="9.00390625" defaultRowHeight="12.75"/>
  <cols>
    <col min="1" max="1" width="12.75390625" style="13" customWidth="1"/>
    <col min="2" max="2" width="59.625" style="12" customWidth="1"/>
    <col min="3" max="3" width="8.625" style="12" customWidth="1"/>
    <col min="4" max="4" width="10.00390625" style="92" customWidth="1"/>
    <col min="5" max="5" width="4.25390625" style="93" customWidth="1"/>
    <col min="6" max="6" width="9.75390625" style="93" hidden="1" customWidth="1"/>
    <col min="7" max="7" width="15.75390625" style="92" customWidth="1"/>
    <col min="8" max="8" width="8.125" style="12" hidden="1" customWidth="1"/>
    <col min="9" max="9" width="10.375" style="94" hidden="1" customWidth="1"/>
    <col min="10" max="10" width="9.125" style="12" customWidth="1"/>
    <col min="11" max="12" width="0" style="12" hidden="1" customWidth="1"/>
    <col min="13" max="16384" width="9.125" style="12" customWidth="1"/>
  </cols>
  <sheetData>
    <row r="1" spans="1:9" s="8" customFormat="1" ht="18" customHeight="1">
      <c r="A1" s="281" t="s">
        <v>167</v>
      </c>
      <c r="B1" s="281"/>
      <c r="C1" s="2"/>
      <c r="D1" s="3"/>
      <c r="E1" s="4"/>
      <c r="F1" s="4"/>
      <c r="G1" s="5" t="s">
        <v>151</v>
      </c>
      <c r="H1" s="6"/>
      <c r="I1" s="7"/>
    </row>
    <row r="2" spans="1:9" s="8" customFormat="1" ht="18" customHeight="1">
      <c r="A2" s="281"/>
      <c r="B2" s="281"/>
      <c r="C2" s="6"/>
      <c r="D2" s="3"/>
      <c r="E2" s="4"/>
      <c r="F2" s="4"/>
      <c r="G2" s="5" t="s">
        <v>152</v>
      </c>
      <c r="H2" s="6"/>
      <c r="I2" s="7"/>
    </row>
    <row r="3" spans="1:9" s="8" customFormat="1" ht="18" customHeight="1">
      <c r="A3" s="281"/>
      <c r="B3" s="281"/>
      <c r="C3" s="6"/>
      <c r="D3" s="3"/>
      <c r="E3" s="4"/>
      <c r="F3" s="4"/>
      <c r="G3" s="5" t="s">
        <v>153</v>
      </c>
      <c r="H3" s="6"/>
      <c r="I3" s="7"/>
    </row>
    <row r="4" spans="1:9" s="8" customFormat="1" ht="18" customHeight="1">
      <c r="A4" s="1"/>
      <c r="B4" s="9"/>
      <c r="C4" s="6"/>
      <c r="D4" s="3"/>
      <c r="E4" s="4"/>
      <c r="F4" s="4"/>
      <c r="G4" s="276" t="s">
        <v>154</v>
      </c>
      <c r="H4" s="6"/>
      <c r="I4" s="7"/>
    </row>
    <row r="5" spans="1:9" s="8" customFormat="1" ht="11.25" customHeight="1">
      <c r="A5" s="1"/>
      <c r="B5" s="9"/>
      <c r="C5" s="6"/>
      <c r="D5" s="3"/>
      <c r="E5" s="4"/>
      <c r="F5" s="4"/>
      <c r="G5" s="3"/>
      <c r="H5" s="6"/>
      <c r="I5" s="7"/>
    </row>
    <row r="6" spans="1:9" ht="23.25">
      <c r="A6" s="286" t="str">
        <f>IF($M$14=0,"ОПТОВЫЙ ПРЕЙСКУРАНТ ЦЕН НА ПРОДУКЦИЮ","РОЗНИЧНЫЙ ПРЕЙСКУРАНТ ЦЕН НА ПРОДУКЦИЮ")</f>
        <v>ОПТОВЫЙ ПРЕЙСКУРАНТ ЦЕН НА ПРОДУКЦИЮ</v>
      </c>
      <c r="B6" s="286"/>
      <c r="C6" s="286"/>
      <c r="D6" s="286"/>
      <c r="E6" s="286"/>
      <c r="F6" s="286"/>
      <c r="G6" s="286"/>
      <c r="H6" s="10"/>
      <c r="I6" s="11"/>
    </row>
    <row r="7" spans="1:9" ht="23.25" customHeight="1">
      <c r="A7" s="284" t="s">
        <v>146</v>
      </c>
      <c r="B7" s="284"/>
      <c r="C7" s="284"/>
      <c r="D7" s="284"/>
      <c r="E7" s="284"/>
      <c r="F7" s="284"/>
      <c r="G7" s="284"/>
      <c r="H7" s="10"/>
      <c r="I7" s="11"/>
    </row>
    <row r="8" spans="1:9" ht="18.75" customHeight="1">
      <c r="A8" s="285" t="s">
        <v>0</v>
      </c>
      <c r="B8" s="285"/>
      <c r="C8" s="285"/>
      <c r="D8" s="285"/>
      <c r="E8" s="285"/>
      <c r="F8" s="285"/>
      <c r="G8" s="285"/>
      <c r="H8" s="10"/>
      <c r="I8" s="11"/>
    </row>
    <row r="9" spans="2:10" ht="16.5" thickBot="1">
      <c r="B9" s="10"/>
      <c r="C9" s="10"/>
      <c r="D9" s="14"/>
      <c r="E9" s="15"/>
      <c r="F9" s="15"/>
      <c r="G9" s="16">
        <v>38749</v>
      </c>
      <c r="I9" s="17"/>
      <c r="J9" s="301" t="s">
        <v>148</v>
      </c>
    </row>
    <row r="10" spans="1:10" ht="17.25" customHeight="1" thickBot="1">
      <c r="A10" s="18"/>
      <c r="B10" s="10"/>
      <c r="C10" s="10"/>
      <c r="D10" s="14"/>
      <c r="E10" s="15"/>
      <c r="F10" s="15"/>
      <c r="G10" s="19"/>
      <c r="H10" s="16"/>
      <c r="I10" s="17"/>
      <c r="J10" s="20">
        <v>1</v>
      </c>
    </row>
    <row r="11" spans="1:9" ht="18" customHeight="1" thickBot="1">
      <c r="A11" s="21"/>
      <c r="B11" s="22"/>
      <c r="C11" s="22"/>
      <c r="D11" s="23"/>
      <c r="E11" s="24"/>
      <c r="F11" s="24"/>
      <c r="G11" s="23"/>
      <c r="H11" s="25"/>
      <c r="I11" s="26"/>
    </row>
    <row r="12" spans="1:9" ht="15" thickBot="1">
      <c r="A12" s="27"/>
      <c r="B12" s="28" t="s">
        <v>2</v>
      </c>
      <c r="C12" s="29" t="s">
        <v>3</v>
      </c>
      <c r="D12" s="282" t="s">
        <v>4</v>
      </c>
      <c r="E12" s="283"/>
      <c r="F12" s="30"/>
      <c r="G12" s="30" t="str">
        <f>IF($J$10=1,"Цена EURO","Цена UAH")</f>
        <v>Цена EURO</v>
      </c>
      <c r="H12" s="31" t="s">
        <v>5</v>
      </c>
      <c r="I12" s="32" t="s">
        <v>6</v>
      </c>
    </row>
    <row r="13" spans="1:13" s="39" customFormat="1" ht="16.5" thickBot="1">
      <c r="A13" s="33"/>
      <c r="B13" s="34" t="s">
        <v>7</v>
      </c>
      <c r="C13" s="35"/>
      <c r="D13" s="36"/>
      <c r="E13" s="37"/>
      <c r="F13" s="37"/>
      <c r="G13" s="38"/>
      <c r="H13" s="37"/>
      <c r="I13" s="296"/>
      <c r="J13" s="292" t="s">
        <v>8</v>
      </c>
      <c r="K13" s="298" t="s">
        <v>9</v>
      </c>
      <c r="L13" s="293" t="s">
        <v>10</v>
      </c>
      <c r="M13" s="295"/>
    </row>
    <row r="14" spans="1:13" ht="15" customHeight="1" thickBot="1">
      <c r="A14" s="40" t="s">
        <v>11</v>
      </c>
      <c r="B14" s="41" t="s">
        <v>12</v>
      </c>
      <c r="C14" s="42">
        <v>8</v>
      </c>
      <c r="D14" s="43">
        <v>0.75</v>
      </c>
      <c r="E14" s="44" t="s">
        <v>13</v>
      </c>
      <c r="F14" s="52">
        <f>((I14*(100-$J$14)/100)*((100-$K$14)/100))*((100-$L$14)/100)</f>
        <v>10.92</v>
      </c>
      <c r="G14" s="53">
        <f aca="true" t="shared" si="0" ref="G14:G20">IF($M$14=0,F14*$J$10,ROUND((F14+F14/100*$M$14)*$J$10,0))</f>
        <v>10.92</v>
      </c>
      <c r="H14" s="46"/>
      <c r="I14" s="297">
        <v>10.92</v>
      </c>
      <c r="J14" s="300">
        <v>0</v>
      </c>
      <c r="K14" s="299">
        <v>0</v>
      </c>
      <c r="L14" s="294">
        <v>0</v>
      </c>
      <c r="M14" s="280"/>
    </row>
    <row r="15" spans="1:13" ht="15" customHeight="1">
      <c r="A15" s="47" t="s">
        <v>11</v>
      </c>
      <c r="B15" s="55" t="s">
        <v>155</v>
      </c>
      <c r="C15" s="49">
        <v>8</v>
      </c>
      <c r="D15" s="43">
        <v>1.65</v>
      </c>
      <c r="E15" s="51" t="s">
        <v>13</v>
      </c>
      <c r="F15" s="52">
        <f>((I15*(100-$J$14)/100)*((100-$K$14)/100))*((100-$L$14)/100)</f>
        <v>16.68</v>
      </c>
      <c r="G15" s="53">
        <f t="shared" si="0"/>
        <v>16.68</v>
      </c>
      <c r="H15" s="54"/>
      <c r="I15" s="227">
        <v>16.68</v>
      </c>
      <c r="J15" s="277"/>
      <c r="K15" s="278"/>
      <c r="L15" s="279"/>
      <c r="M15" s="280"/>
    </row>
    <row r="16" spans="1:13" ht="15" customHeight="1">
      <c r="A16" s="47" t="s">
        <v>11</v>
      </c>
      <c r="B16" s="55" t="s">
        <v>12</v>
      </c>
      <c r="C16" s="49">
        <v>8</v>
      </c>
      <c r="D16" s="43">
        <v>1.5</v>
      </c>
      <c r="E16" s="51" t="s">
        <v>13</v>
      </c>
      <c r="F16" s="52">
        <f>((I16*(100-$J$14)/100)*((100-$K$14)/100))*((100-$L$14)/100)</f>
        <v>15.9</v>
      </c>
      <c r="G16" s="53">
        <f t="shared" si="0"/>
        <v>15.9</v>
      </c>
      <c r="H16" s="54"/>
      <c r="I16" s="227">
        <v>15.9</v>
      </c>
      <c r="J16" s="277"/>
      <c r="K16" s="278"/>
      <c r="L16" s="279"/>
      <c r="M16" s="280"/>
    </row>
    <row r="17" spans="1:13" ht="15" customHeight="1">
      <c r="A17" s="47" t="s">
        <v>11</v>
      </c>
      <c r="B17" s="55" t="s">
        <v>14</v>
      </c>
      <c r="C17" s="49">
        <v>8</v>
      </c>
      <c r="D17" s="43">
        <v>1</v>
      </c>
      <c r="E17" s="51" t="s">
        <v>13</v>
      </c>
      <c r="F17" s="52">
        <f>((I17*(100-$J$14)/100)*((100-$K$14)/100))*((100-$L$14)/100)</f>
        <v>16.2</v>
      </c>
      <c r="G17" s="53">
        <f t="shared" si="0"/>
        <v>16.2</v>
      </c>
      <c r="H17" s="54"/>
      <c r="I17" s="227">
        <v>16.2</v>
      </c>
      <c r="J17" s="277"/>
      <c r="K17" s="278"/>
      <c r="L17" s="279"/>
      <c r="M17" s="280"/>
    </row>
    <row r="18" spans="1:13" ht="15" customHeight="1">
      <c r="A18" s="47" t="s">
        <v>11</v>
      </c>
      <c r="B18" s="55" t="s">
        <v>156</v>
      </c>
      <c r="C18" s="49">
        <v>8</v>
      </c>
      <c r="D18" s="43">
        <v>0.75</v>
      </c>
      <c r="E18" s="51" t="s">
        <v>13</v>
      </c>
      <c r="F18" s="52">
        <f>((I18*(100-$J$14)/100)*((100-$K$14)/100))*((100-$L$14)/100)</f>
        <v>10.8</v>
      </c>
      <c r="G18" s="53">
        <f t="shared" si="0"/>
        <v>10.8</v>
      </c>
      <c r="H18" s="54"/>
      <c r="I18" s="227">
        <v>10.8</v>
      </c>
      <c r="J18" s="277"/>
      <c r="K18" s="278"/>
      <c r="L18" s="279"/>
      <c r="M18" s="280"/>
    </row>
    <row r="19" spans="1:9" ht="14.25">
      <c r="A19" s="47" t="s">
        <v>11</v>
      </c>
      <c r="B19" s="55" t="s">
        <v>157</v>
      </c>
      <c r="C19" s="49">
        <v>8</v>
      </c>
      <c r="D19" s="50">
        <v>0.5</v>
      </c>
      <c r="E19" s="51" t="s">
        <v>13</v>
      </c>
      <c r="F19" s="52">
        <f aca="true" t="shared" si="1" ref="F19:F38">((I19*(100-$J$14)/100)*((100-$K$14)/100))*((100-$L$14)/100)</f>
        <v>15.3</v>
      </c>
      <c r="G19" s="53">
        <f t="shared" si="0"/>
        <v>15.3</v>
      </c>
      <c r="H19" s="54"/>
      <c r="I19" s="227">
        <v>15.3</v>
      </c>
    </row>
    <row r="20" spans="1:9" ht="15" thickBot="1">
      <c r="A20" s="63" t="s">
        <v>11</v>
      </c>
      <c r="B20" s="64" t="s">
        <v>15</v>
      </c>
      <c r="C20" s="226">
        <v>8</v>
      </c>
      <c r="D20" s="66">
        <v>1.2</v>
      </c>
      <c r="E20" s="67" t="s">
        <v>13</v>
      </c>
      <c r="F20" s="184">
        <f t="shared" si="1"/>
        <v>16.61</v>
      </c>
      <c r="G20" s="228">
        <f t="shared" si="0"/>
        <v>16.61</v>
      </c>
      <c r="H20" s="54"/>
      <c r="I20" s="227">
        <v>16.61</v>
      </c>
    </row>
    <row r="21" spans="1:9" ht="15.75" thickBot="1">
      <c r="A21" s="33"/>
      <c r="B21" s="58" t="s">
        <v>16</v>
      </c>
      <c r="C21" s="59"/>
      <c r="D21" s="59"/>
      <c r="E21" s="59"/>
      <c r="F21" s="230">
        <f t="shared" si="1"/>
        <v>0</v>
      </c>
      <c r="G21" s="38"/>
      <c r="H21" s="60"/>
      <c r="I21" s="60"/>
    </row>
    <row r="22" spans="1:9" ht="14.25">
      <c r="A22" s="40" t="s">
        <v>11</v>
      </c>
      <c r="B22" s="41" t="s">
        <v>17</v>
      </c>
      <c r="C22" s="61">
        <v>12</v>
      </c>
      <c r="D22" s="43">
        <v>1</v>
      </c>
      <c r="E22" s="44" t="s">
        <v>13</v>
      </c>
      <c r="F22" s="52">
        <f t="shared" si="1"/>
        <v>12.6</v>
      </c>
      <c r="G22" s="53">
        <f>IF($M$14=0,F22*$J$10,ROUND((F22+F22/100*$M$14)*$J$10,0))</f>
        <v>12.6</v>
      </c>
      <c r="H22" s="54"/>
      <c r="I22" s="227">
        <v>12.6</v>
      </c>
    </row>
    <row r="23" spans="1:9" ht="14.25">
      <c r="A23" s="47" t="s">
        <v>11</v>
      </c>
      <c r="B23" s="55" t="s">
        <v>18</v>
      </c>
      <c r="C23" s="62">
        <v>12</v>
      </c>
      <c r="D23" s="50">
        <v>1</v>
      </c>
      <c r="E23" s="51" t="s">
        <v>13</v>
      </c>
      <c r="F23" s="52">
        <f t="shared" si="1"/>
        <v>12.6</v>
      </c>
      <c r="G23" s="53">
        <f>IF($M$14=0,F23*$J$10,ROUND((F23+F23/100*$M$14)*$J$10,0))</f>
        <v>12.6</v>
      </c>
      <c r="H23" s="54"/>
      <c r="I23" s="227">
        <v>12.6</v>
      </c>
    </row>
    <row r="24" spans="1:9" ht="15" thickBot="1">
      <c r="A24" s="63" t="s">
        <v>11</v>
      </c>
      <c r="B24" s="64" t="s">
        <v>19</v>
      </c>
      <c r="C24" s="65"/>
      <c r="D24" s="66" t="s">
        <v>20</v>
      </c>
      <c r="E24" s="67" t="s">
        <v>13</v>
      </c>
      <c r="F24" s="184">
        <f t="shared" si="1"/>
        <v>18.4</v>
      </c>
      <c r="G24" s="228">
        <f>IF($M$14=0,F24*$J$10,ROUND((F24+F24/100*$M$14)*$J$10,0))</f>
        <v>18.4</v>
      </c>
      <c r="H24" s="68"/>
      <c r="I24" s="227">
        <v>18.4</v>
      </c>
    </row>
    <row r="25" spans="1:9" ht="15.75" thickBot="1">
      <c r="A25" s="33"/>
      <c r="B25" s="58" t="s">
        <v>21</v>
      </c>
      <c r="C25" s="59"/>
      <c r="D25" s="59"/>
      <c r="E25" s="59"/>
      <c r="F25" s="230">
        <f t="shared" si="1"/>
        <v>0</v>
      </c>
      <c r="G25" s="38"/>
      <c r="H25" s="60"/>
      <c r="I25" s="60"/>
    </row>
    <row r="26" spans="1:9" ht="14.25">
      <c r="A26" s="131" t="s">
        <v>11</v>
      </c>
      <c r="B26" s="70" t="s">
        <v>22</v>
      </c>
      <c r="C26" s="61">
        <v>12</v>
      </c>
      <c r="D26" s="43">
        <v>0.25</v>
      </c>
      <c r="E26" s="44" t="s">
        <v>13</v>
      </c>
      <c r="F26" s="52">
        <f t="shared" si="1"/>
        <v>5.76</v>
      </c>
      <c r="G26" s="53">
        <f>IF($M$14=0,F26*$J$10,ROUND((F26+F26/100*$M$14)*$J$10,0))</f>
        <v>5.76</v>
      </c>
      <c r="H26" s="54"/>
      <c r="I26" s="227">
        <v>5.76</v>
      </c>
    </row>
    <row r="27" spans="1:9" ht="15" thickBot="1">
      <c r="A27" s="159" t="s">
        <v>11</v>
      </c>
      <c r="B27" s="71" t="s">
        <v>23</v>
      </c>
      <c r="C27" s="72">
        <v>12</v>
      </c>
      <c r="D27" s="73">
        <v>0.25</v>
      </c>
      <c r="E27" s="67" t="s">
        <v>13</v>
      </c>
      <c r="F27" s="184">
        <f t="shared" si="1"/>
        <v>5.76</v>
      </c>
      <c r="G27" s="228">
        <f>IF($M$14=0,F27*$J$10,ROUND((F27+F27/100*$M$14)*$J$10,0))</f>
        <v>5.76</v>
      </c>
      <c r="H27" s="68"/>
      <c r="I27" s="227">
        <v>5.76</v>
      </c>
    </row>
    <row r="28" spans="1:9" ht="15.75" thickBot="1">
      <c r="A28" s="33"/>
      <c r="B28" s="127" t="s">
        <v>24</v>
      </c>
      <c r="C28" s="59"/>
      <c r="D28" s="36"/>
      <c r="E28" s="59"/>
      <c r="F28" s="230">
        <f t="shared" si="1"/>
        <v>0</v>
      </c>
      <c r="G28" s="38"/>
      <c r="H28" s="75"/>
      <c r="I28" s="60"/>
    </row>
    <row r="29" spans="1:9" s="78" customFormat="1" ht="15" thickBot="1">
      <c r="A29" s="79" t="s">
        <v>11</v>
      </c>
      <c r="B29" s="48" t="s">
        <v>25</v>
      </c>
      <c r="C29" s="197">
        <v>12</v>
      </c>
      <c r="D29" s="73">
        <v>1</v>
      </c>
      <c r="E29" s="229" t="s">
        <v>26</v>
      </c>
      <c r="F29" s="184">
        <f t="shared" si="1"/>
        <v>7.44</v>
      </c>
      <c r="G29" s="228">
        <f>IF($M$14=0,F29*$J$10,ROUND((F29+F29/100*$M$14)*$J$10,0))</f>
        <v>7.44</v>
      </c>
      <c r="H29" s="54"/>
      <c r="I29" s="227">
        <v>7.44</v>
      </c>
    </row>
    <row r="30" spans="1:9" s="78" customFormat="1" ht="15.75" thickBot="1">
      <c r="A30" s="33"/>
      <c r="B30" s="127" t="s">
        <v>27</v>
      </c>
      <c r="C30" s="59"/>
      <c r="D30" s="59"/>
      <c r="E30" s="59"/>
      <c r="F30" s="230">
        <f t="shared" si="1"/>
        <v>0</v>
      </c>
      <c r="G30" s="38"/>
      <c r="H30" s="68"/>
      <c r="I30" s="75"/>
    </row>
    <row r="31" spans="1:9" ht="15" thickBot="1">
      <c r="A31" s="131" t="s">
        <v>11</v>
      </c>
      <c r="B31" s="83" t="s">
        <v>28</v>
      </c>
      <c r="C31" s="84">
        <v>12</v>
      </c>
      <c r="D31" s="43">
        <v>1</v>
      </c>
      <c r="E31" s="44" t="s">
        <v>13</v>
      </c>
      <c r="F31" s="52">
        <f t="shared" si="1"/>
        <v>15.02</v>
      </c>
      <c r="G31" s="53">
        <f aca="true" t="shared" si="2" ref="G31:G38">IF($M$14=0,F31*$J$10,ROUND((F31+F31/100*$M$14)*$J$10,0))</f>
        <v>15.02</v>
      </c>
      <c r="H31" s="75"/>
      <c r="I31" s="227">
        <v>15.02</v>
      </c>
    </row>
    <row r="32" spans="1:9" ht="14.25">
      <c r="A32" s="126" t="s">
        <v>11</v>
      </c>
      <c r="B32" s="85" t="s">
        <v>28</v>
      </c>
      <c r="C32" s="86">
        <v>3</v>
      </c>
      <c r="D32" s="50">
        <v>5</v>
      </c>
      <c r="E32" s="51" t="s">
        <v>13</v>
      </c>
      <c r="F32" s="52">
        <f t="shared" si="1"/>
        <v>71.28</v>
      </c>
      <c r="G32" s="53">
        <f t="shared" si="2"/>
        <v>71.28</v>
      </c>
      <c r="H32" s="54"/>
      <c r="I32" s="227">
        <v>71.28</v>
      </c>
    </row>
    <row r="33" spans="1:9" ht="14.25">
      <c r="A33" s="126" t="s">
        <v>11</v>
      </c>
      <c r="B33" s="85" t="s">
        <v>29</v>
      </c>
      <c r="C33" s="86">
        <v>12</v>
      </c>
      <c r="D33" s="50">
        <v>0.5</v>
      </c>
      <c r="E33" s="51" t="s">
        <v>13</v>
      </c>
      <c r="F33" s="52">
        <f t="shared" si="1"/>
        <v>9.42</v>
      </c>
      <c r="G33" s="53">
        <f t="shared" si="2"/>
        <v>9.42</v>
      </c>
      <c r="H33" s="54"/>
      <c r="I33" s="227">
        <v>9.42</v>
      </c>
    </row>
    <row r="34" spans="1:9" ht="14.25">
      <c r="A34" s="126" t="s">
        <v>11</v>
      </c>
      <c r="B34" s="85" t="s">
        <v>29</v>
      </c>
      <c r="C34" s="86">
        <v>3</v>
      </c>
      <c r="D34" s="50">
        <v>2.5</v>
      </c>
      <c r="E34" s="51" t="s">
        <v>13</v>
      </c>
      <c r="F34" s="52">
        <f t="shared" si="1"/>
        <v>42.96</v>
      </c>
      <c r="G34" s="53">
        <f t="shared" si="2"/>
        <v>42.96</v>
      </c>
      <c r="H34" s="54"/>
      <c r="I34" s="227">
        <v>42.96</v>
      </c>
    </row>
    <row r="35" spans="1:9" ht="14.25">
      <c r="A35" s="126" t="s">
        <v>11</v>
      </c>
      <c r="B35" s="85" t="s">
        <v>30</v>
      </c>
      <c r="C35" s="86">
        <v>12</v>
      </c>
      <c r="D35" s="50">
        <v>0.5</v>
      </c>
      <c r="E35" s="51" t="s">
        <v>13</v>
      </c>
      <c r="F35" s="52">
        <f t="shared" si="1"/>
        <v>9.42</v>
      </c>
      <c r="G35" s="53">
        <f t="shared" si="2"/>
        <v>9.42</v>
      </c>
      <c r="H35" s="54"/>
      <c r="I35" s="227">
        <v>9.42</v>
      </c>
    </row>
    <row r="36" spans="1:9" ht="14.25">
      <c r="A36" s="126" t="s">
        <v>11</v>
      </c>
      <c r="B36" s="85" t="s">
        <v>30</v>
      </c>
      <c r="C36" s="86">
        <v>3</v>
      </c>
      <c r="D36" s="50">
        <v>2.5</v>
      </c>
      <c r="E36" s="51" t="s">
        <v>13</v>
      </c>
      <c r="F36" s="52">
        <f t="shared" si="1"/>
        <v>42.8</v>
      </c>
      <c r="G36" s="53">
        <f t="shared" si="2"/>
        <v>42.8</v>
      </c>
      <c r="H36" s="54"/>
      <c r="I36" s="227">
        <v>42.8</v>
      </c>
    </row>
    <row r="37" spans="1:9" ht="14.25">
      <c r="A37" s="126" t="s">
        <v>11</v>
      </c>
      <c r="B37" s="85" t="s">
        <v>31</v>
      </c>
      <c r="C37" s="86"/>
      <c r="D37" s="50" t="s">
        <v>32</v>
      </c>
      <c r="E37" s="51" t="s">
        <v>13</v>
      </c>
      <c r="F37" s="52">
        <f t="shared" si="1"/>
        <v>24.44</v>
      </c>
      <c r="G37" s="53">
        <f t="shared" si="2"/>
        <v>24.44</v>
      </c>
      <c r="H37" s="54"/>
      <c r="I37" s="227">
        <v>24.44</v>
      </c>
    </row>
    <row r="38" spans="1:9" ht="15" thickBot="1">
      <c r="A38" s="157" t="s">
        <v>11</v>
      </c>
      <c r="B38" s="87" t="s">
        <v>31</v>
      </c>
      <c r="C38" s="80"/>
      <c r="D38" s="88" t="s">
        <v>33</v>
      </c>
      <c r="E38" s="89" t="s">
        <v>13</v>
      </c>
      <c r="F38" s="56">
        <f t="shared" si="1"/>
        <v>114.09</v>
      </c>
      <c r="G38" s="57">
        <f t="shared" si="2"/>
        <v>114.09</v>
      </c>
      <c r="H38" s="54"/>
      <c r="I38" s="227">
        <v>114.09</v>
      </c>
    </row>
    <row r="39" ht="15">
      <c r="C39" s="91"/>
    </row>
  </sheetData>
  <sheetProtection password="C6D1" sheet="1" objects="1" scenarios="1"/>
  <mergeCells count="5">
    <mergeCell ref="A1:B3"/>
    <mergeCell ref="D12:E12"/>
    <mergeCell ref="A7:G7"/>
    <mergeCell ref="A8:G8"/>
    <mergeCell ref="A6:G6"/>
  </mergeCells>
  <hyperlinks>
    <hyperlink ref="G4" r:id="rId1" display="http://autokraski.dn.ua"/>
  </hyperlinks>
  <printOptions/>
  <pageMargins left="0.39" right="0.31" top="0.25" bottom="1" header="0.19" footer="0.5"/>
  <pageSetup horizontalDpi="600" verticalDpi="600" orientation="portrait" paperSize="9" scale="88" r:id="rId3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12.75390625" style="13" customWidth="1"/>
    <col min="2" max="2" width="59.625" style="12" customWidth="1"/>
    <col min="3" max="3" width="9.75390625" style="12" customWidth="1"/>
    <col min="4" max="4" width="9.75390625" style="92" customWidth="1"/>
    <col min="5" max="5" width="4.75390625" style="13" customWidth="1"/>
    <col min="6" max="6" width="10.375" style="93" hidden="1" customWidth="1"/>
    <col min="7" max="7" width="16.00390625" style="92" customWidth="1"/>
    <col min="8" max="8" width="9.25390625" style="12" hidden="1" customWidth="1"/>
    <col min="9" max="9" width="11.125" style="100" hidden="1" customWidth="1"/>
    <col min="10" max="10" width="9.125" style="12" customWidth="1"/>
    <col min="11" max="12" width="0" style="12" hidden="1" customWidth="1"/>
    <col min="13" max="16384" width="9.125" style="12" customWidth="1"/>
  </cols>
  <sheetData>
    <row r="1" spans="1:9" s="8" customFormat="1" ht="18" customHeight="1">
      <c r="A1" s="281" t="s">
        <v>167</v>
      </c>
      <c r="B1" s="281"/>
      <c r="C1" s="95"/>
      <c r="D1" s="96"/>
      <c r="E1" s="97"/>
      <c r="F1" s="98"/>
      <c r="G1" s="5" t="s">
        <v>151</v>
      </c>
      <c r="I1" s="99"/>
    </row>
    <row r="2" spans="1:9" s="8" customFormat="1" ht="18" customHeight="1">
      <c r="A2" s="281"/>
      <c r="B2" s="281"/>
      <c r="D2" s="96"/>
      <c r="E2" s="97"/>
      <c r="F2" s="98"/>
      <c r="G2" s="5" t="s">
        <v>152</v>
      </c>
      <c r="I2" s="99"/>
    </row>
    <row r="3" spans="1:9" s="8" customFormat="1" ht="18" customHeight="1">
      <c r="A3" s="281"/>
      <c r="B3" s="281"/>
      <c r="D3" s="96"/>
      <c r="E3" s="97"/>
      <c r="F3" s="98"/>
      <c r="G3" s="5" t="s">
        <v>153</v>
      </c>
      <c r="I3" s="99"/>
    </row>
    <row r="4" spans="1:9" s="8" customFormat="1" ht="18" customHeight="1">
      <c r="A4" s="1"/>
      <c r="B4" s="9"/>
      <c r="D4" s="96"/>
      <c r="E4" s="97"/>
      <c r="F4" s="98"/>
      <c r="G4" s="276" t="s">
        <v>154</v>
      </c>
      <c r="I4" s="99"/>
    </row>
    <row r="5" spans="1:9" s="8" customFormat="1" ht="11.25" customHeight="1">
      <c r="A5" s="1"/>
      <c r="B5" s="9"/>
      <c r="D5" s="96"/>
      <c r="E5" s="97"/>
      <c r="F5" s="98"/>
      <c r="G5" s="96"/>
      <c r="I5" s="99"/>
    </row>
    <row r="6" spans="1:7" ht="23.25">
      <c r="A6" s="286" t="str">
        <f>IF($M$14=0,"ОПТОВЫЙ ПРЕЙСКУРАНТ ЦЕН НА ПРОДУКЦИЮ","РОЗНИЧНЫЙ ПРЕЙСКУРАНТ ЦЕН НА ПРОДУКЦИЮ")</f>
        <v>ОПТОВЫЙ ПРЕЙСКУРАНТ ЦЕН НА ПРОДУКЦИЮ</v>
      </c>
      <c r="B6" s="286"/>
      <c r="C6" s="286"/>
      <c r="D6" s="286"/>
      <c r="E6" s="286"/>
      <c r="F6" s="286"/>
      <c r="G6" s="286"/>
    </row>
    <row r="7" spans="1:7" ht="23.25">
      <c r="A7" s="284" t="s">
        <v>146</v>
      </c>
      <c r="B7" s="284"/>
      <c r="C7" s="284"/>
      <c r="D7" s="284"/>
      <c r="E7" s="284"/>
      <c r="F7" s="284"/>
      <c r="G7" s="284"/>
    </row>
    <row r="8" spans="1:7" ht="15">
      <c r="A8" s="287"/>
      <c r="B8" s="287"/>
      <c r="C8" s="287"/>
      <c r="D8" s="287"/>
      <c r="E8" s="287"/>
      <c r="F8" s="287"/>
      <c r="G8" s="287"/>
    </row>
    <row r="9" spans="4:10" ht="18" customHeight="1" thickBot="1">
      <c r="D9" s="14"/>
      <c r="E9" s="15"/>
      <c r="F9" s="15"/>
      <c r="G9" s="16">
        <v>38749</v>
      </c>
      <c r="I9" s="101"/>
      <c r="J9" s="302" t="s">
        <v>148</v>
      </c>
    </row>
    <row r="10" spans="1:10" ht="24.75" customHeight="1" thickBot="1">
      <c r="A10" s="21"/>
      <c r="B10" s="22"/>
      <c r="C10" s="102"/>
      <c r="D10" s="103"/>
      <c r="E10" s="104"/>
      <c r="F10" s="105"/>
      <c r="G10" s="103"/>
      <c r="H10" s="106"/>
      <c r="I10" s="107"/>
      <c r="J10" s="20">
        <v>1</v>
      </c>
    </row>
    <row r="11" spans="1:9" ht="15" thickBot="1">
      <c r="A11" s="27"/>
      <c r="B11" s="28" t="s">
        <v>2</v>
      </c>
      <c r="C11" s="29" t="s">
        <v>3</v>
      </c>
      <c r="D11" s="282" t="s">
        <v>4</v>
      </c>
      <c r="E11" s="283"/>
      <c r="F11" s="30"/>
      <c r="G11" s="30" t="str">
        <f>IF($J$10=1,"Цена EURO","Цена UAH")</f>
        <v>Цена EURO</v>
      </c>
      <c r="H11" s="31" t="s">
        <v>5</v>
      </c>
      <c r="I11" s="32" t="s">
        <v>6</v>
      </c>
    </row>
    <row r="12" spans="1:9" s="39" customFormat="1" ht="15.75" thickBot="1">
      <c r="A12" s="108"/>
      <c r="B12" s="109" t="s">
        <v>7</v>
      </c>
      <c r="C12" s="110"/>
      <c r="D12" s="111"/>
      <c r="E12" s="113"/>
      <c r="F12" s="113"/>
      <c r="G12" s="114"/>
      <c r="H12" s="113"/>
      <c r="I12" s="115"/>
    </row>
    <row r="13" spans="1:13" ht="15" customHeight="1" thickBot="1">
      <c r="A13" s="40" t="s">
        <v>11</v>
      </c>
      <c r="B13" s="116" t="s">
        <v>34</v>
      </c>
      <c r="C13" s="231">
        <v>8</v>
      </c>
      <c r="D13" s="43">
        <v>1.5</v>
      </c>
      <c r="E13" s="117" t="s">
        <v>26</v>
      </c>
      <c r="F13" s="117">
        <f>((I13*(100-$J$14)/100)*((100-$K$14)/100))*((100-$L$14)/100)</f>
        <v>7.04</v>
      </c>
      <c r="G13" s="118">
        <f>IF($M$14=0,F13*$J$10,ROUND((F13+F13/100*$M$14)*$J$10,0))</f>
        <v>7.04</v>
      </c>
      <c r="H13" s="54"/>
      <c r="I13" s="297">
        <v>7.04</v>
      </c>
      <c r="J13" s="292" t="s">
        <v>168</v>
      </c>
      <c r="K13" s="298" t="s">
        <v>9</v>
      </c>
      <c r="L13" s="293" t="s">
        <v>10</v>
      </c>
      <c r="M13" s="295"/>
    </row>
    <row r="14" spans="1:13" ht="15" customHeight="1" thickBot="1">
      <c r="A14" s="47" t="s">
        <v>11</v>
      </c>
      <c r="B14" s="120" t="s">
        <v>34</v>
      </c>
      <c r="C14" s="232">
        <v>8</v>
      </c>
      <c r="D14" s="50">
        <v>2.5</v>
      </c>
      <c r="E14" s="233" t="s">
        <v>26</v>
      </c>
      <c r="F14" s="117">
        <f>((I14*(100-$J$14)/100)*((100-$K$14)/100))*((100-$L$14)/100)</f>
        <v>10</v>
      </c>
      <c r="G14" s="121">
        <f>IF($M$14=0,F14*$J$10,ROUND((F14+F14/100*$M$14)*$J$10,0))</f>
        <v>10</v>
      </c>
      <c r="H14" s="54"/>
      <c r="I14" s="297">
        <v>10</v>
      </c>
      <c r="J14" s="300">
        <v>0</v>
      </c>
      <c r="K14" s="299">
        <v>0</v>
      </c>
      <c r="L14" s="294">
        <v>0</v>
      </c>
      <c r="M14" s="280"/>
    </row>
    <row r="15" spans="1:9" ht="14.25">
      <c r="A15" s="47" t="s">
        <v>11</v>
      </c>
      <c r="B15" s="120" t="s">
        <v>34</v>
      </c>
      <c r="C15" s="232"/>
      <c r="D15" s="50">
        <v>0.5</v>
      </c>
      <c r="E15" s="233" t="s">
        <v>26</v>
      </c>
      <c r="F15" s="117">
        <f aca="true" t="shared" si="0" ref="F15:F30">((I15*(100-$J$14)/100)*((100-$K$14)/100))*((100-$L$14)/100)</f>
        <v>3.89</v>
      </c>
      <c r="G15" s="121">
        <f aca="true" t="shared" si="1" ref="G15:G30">IF($M$14=0,F15*$J$10,ROUND((F15+F15/100*$M$14)*$J$10,0))</f>
        <v>3.89</v>
      </c>
      <c r="H15" s="54"/>
      <c r="I15" s="227">
        <v>3.89</v>
      </c>
    </row>
    <row r="16" spans="1:9" ht="14.25">
      <c r="A16" s="47" t="s">
        <v>11</v>
      </c>
      <c r="B16" s="120" t="s">
        <v>34</v>
      </c>
      <c r="C16" s="232"/>
      <c r="D16" s="50">
        <v>1</v>
      </c>
      <c r="E16" s="233" t="s">
        <v>26</v>
      </c>
      <c r="F16" s="117">
        <f t="shared" si="0"/>
        <v>6.36</v>
      </c>
      <c r="G16" s="121">
        <f t="shared" si="1"/>
        <v>6.36</v>
      </c>
      <c r="H16" s="54"/>
      <c r="I16" s="227">
        <v>6.36</v>
      </c>
    </row>
    <row r="17" spans="1:9" ht="14.25">
      <c r="A17" s="47" t="s">
        <v>11</v>
      </c>
      <c r="B17" s="122" t="s">
        <v>34</v>
      </c>
      <c r="C17" s="234">
        <v>4</v>
      </c>
      <c r="D17" s="50">
        <v>5</v>
      </c>
      <c r="E17" s="233" t="s">
        <v>26</v>
      </c>
      <c r="F17" s="117">
        <f t="shared" si="0"/>
        <v>19.63</v>
      </c>
      <c r="G17" s="121">
        <f t="shared" si="1"/>
        <v>19.63</v>
      </c>
      <c r="H17" s="54"/>
      <c r="I17" s="227">
        <v>19.63</v>
      </c>
    </row>
    <row r="18" spans="1:9" ht="14.25">
      <c r="A18" s="47" t="s">
        <v>11</v>
      </c>
      <c r="B18" s="120" t="s">
        <v>35</v>
      </c>
      <c r="C18" s="232">
        <v>8</v>
      </c>
      <c r="D18" s="50">
        <v>2.5</v>
      </c>
      <c r="E18" s="51" t="s">
        <v>26</v>
      </c>
      <c r="F18" s="117">
        <f>((I18*(100-$J$14)/100)*((100-$K$14)/100))*((100-$L$14)/100)</f>
        <v>10.81</v>
      </c>
      <c r="G18" s="121">
        <f>IF($M$14=0,F18*$J$10,ROUND((F18+F18/100*$M$14)*$J$10,0))</f>
        <v>10.81</v>
      </c>
      <c r="H18" s="54"/>
      <c r="I18" s="227">
        <v>10.81</v>
      </c>
    </row>
    <row r="19" spans="1:9" ht="14.25">
      <c r="A19" s="47" t="s">
        <v>11</v>
      </c>
      <c r="B19" s="120" t="s">
        <v>158</v>
      </c>
      <c r="C19" s="232">
        <v>12</v>
      </c>
      <c r="D19" s="50">
        <v>0.3</v>
      </c>
      <c r="E19" s="51" t="s">
        <v>26</v>
      </c>
      <c r="F19" s="117">
        <f t="shared" si="0"/>
        <v>6.02</v>
      </c>
      <c r="G19" s="121">
        <f t="shared" si="1"/>
        <v>6.02</v>
      </c>
      <c r="H19" s="54"/>
      <c r="I19" s="227">
        <v>6.02</v>
      </c>
    </row>
    <row r="20" spans="1:9" ht="14.25">
      <c r="A20" s="47" t="s">
        <v>11</v>
      </c>
      <c r="B20" s="120" t="s">
        <v>36</v>
      </c>
      <c r="C20" s="232">
        <v>12</v>
      </c>
      <c r="D20" s="50">
        <v>1.6</v>
      </c>
      <c r="E20" s="51" t="s">
        <v>26</v>
      </c>
      <c r="F20" s="117">
        <f t="shared" si="0"/>
        <v>11.93</v>
      </c>
      <c r="G20" s="121">
        <f t="shared" si="1"/>
        <v>11.93</v>
      </c>
      <c r="H20" s="54"/>
      <c r="I20" s="227">
        <v>11.93</v>
      </c>
    </row>
    <row r="21" spans="1:9" ht="14.25">
      <c r="A21" s="47" t="s">
        <v>11</v>
      </c>
      <c r="B21" s="120" t="s">
        <v>37</v>
      </c>
      <c r="C21" s="232">
        <v>8</v>
      </c>
      <c r="D21" s="50">
        <v>1.5</v>
      </c>
      <c r="E21" s="51" t="s">
        <v>26</v>
      </c>
      <c r="F21" s="117">
        <f t="shared" si="0"/>
        <v>11.43</v>
      </c>
      <c r="G21" s="121">
        <f t="shared" si="1"/>
        <v>11.43</v>
      </c>
      <c r="H21" s="54"/>
      <c r="I21" s="227">
        <v>11.43</v>
      </c>
    </row>
    <row r="22" spans="1:9" ht="14.25">
      <c r="A22" s="47" t="s">
        <v>11</v>
      </c>
      <c r="B22" s="120" t="s">
        <v>160</v>
      </c>
      <c r="C22" s="232">
        <v>12</v>
      </c>
      <c r="D22" s="50">
        <v>1</v>
      </c>
      <c r="E22" s="51" t="s">
        <v>26</v>
      </c>
      <c r="F22" s="117">
        <f t="shared" si="0"/>
        <v>13.98</v>
      </c>
      <c r="G22" s="121">
        <f t="shared" si="1"/>
        <v>13.98</v>
      </c>
      <c r="H22" s="54"/>
      <c r="I22" s="227">
        <v>13.98</v>
      </c>
    </row>
    <row r="23" spans="1:9" ht="14.25">
      <c r="A23" s="47" t="s">
        <v>11</v>
      </c>
      <c r="B23" s="120" t="s">
        <v>38</v>
      </c>
      <c r="C23" s="232">
        <v>12</v>
      </c>
      <c r="D23" s="50">
        <v>1.5</v>
      </c>
      <c r="E23" s="51" t="s">
        <v>26</v>
      </c>
      <c r="F23" s="117">
        <f t="shared" si="0"/>
        <v>10.02</v>
      </c>
      <c r="G23" s="121">
        <f t="shared" si="1"/>
        <v>10.02</v>
      </c>
      <c r="H23" s="54"/>
      <c r="I23" s="227">
        <v>10.02</v>
      </c>
    </row>
    <row r="24" spans="1:9" ht="14.25">
      <c r="A24" s="47" t="s">
        <v>11</v>
      </c>
      <c r="B24" s="123" t="s">
        <v>159</v>
      </c>
      <c r="C24" s="235">
        <v>12</v>
      </c>
      <c r="D24" s="66">
        <v>1.3</v>
      </c>
      <c r="E24" s="51" t="s">
        <v>26</v>
      </c>
      <c r="F24" s="117">
        <f t="shared" si="0"/>
        <v>17.75</v>
      </c>
      <c r="G24" s="121">
        <f t="shared" si="1"/>
        <v>17.75</v>
      </c>
      <c r="H24" s="144"/>
      <c r="I24" s="227">
        <v>17.75</v>
      </c>
    </row>
    <row r="25" spans="1:9" ht="14.25">
      <c r="A25" s="47" t="s">
        <v>11</v>
      </c>
      <c r="B25" s="123" t="s">
        <v>39</v>
      </c>
      <c r="C25" s="235">
        <v>8</v>
      </c>
      <c r="D25" s="66">
        <v>1.5</v>
      </c>
      <c r="E25" s="51" t="s">
        <v>26</v>
      </c>
      <c r="F25" s="117">
        <f t="shared" si="0"/>
        <v>9.18</v>
      </c>
      <c r="G25" s="121">
        <f t="shared" si="1"/>
        <v>9.18</v>
      </c>
      <c r="H25" s="144"/>
      <c r="I25" s="227">
        <v>9.18</v>
      </c>
    </row>
    <row r="26" spans="1:9" ht="15" thickBot="1">
      <c r="A26" s="63" t="s">
        <v>11</v>
      </c>
      <c r="B26" s="123" t="s">
        <v>40</v>
      </c>
      <c r="C26" s="235">
        <v>12</v>
      </c>
      <c r="D26" s="66">
        <v>1</v>
      </c>
      <c r="E26" s="67" t="s">
        <v>13</v>
      </c>
      <c r="F26" s="117">
        <f t="shared" si="0"/>
        <v>11.78</v>
      </c>
      <c r="G26" s="124">
        <f t="shared" si="1"/>
        <v>11.78</v>
      </c>
      <c r="H26" s="68"/>
      <c r="I26" s="227">
        <v>11.78</v>
      </c>
    </row>
    <row r="27" spans="1:9" ht="15.75" thickBot="1">
      <c r="A27" s="33"/>
      <c r="B27" s="58" t="s">
        <v>41</v>
      </c>
      <c r="C27" s="59"/>
      <c r="D27" s="59"/>
      <c r="E27" s="59"/>
      <c r="F27" s="81"/>
      <c r="G27" s="82"/>
      <c r="H27" s="75"/>
      <c r="I27" s="60"/>
    </row>
    <row r="28" spans="1:9" ht="14.25">
      <c r="A28" s="40" t="s">
        <v>11</v>
      </c>
      <c r="B28" s="41" t="s">
        <v>42</v>
      </c>
      <c r="C28" s="236">
        <v>12</v>
      </c>
      <c r="D28" s="43">
        <v>1</v>
      </c>
      <c r="E28" s="44" t="s">
        <v>13</v>
      </c>
      <c r="F28" s="117">
        <f t="shared" si="0"/>
        <v>8.5</v>
      </c>
      <c r="G28" s="118">
        <f t="shared" si="1"/>
        <v>8.5</v>
      </c>
      <c r="H28" s="54"/>
      <c r="I28" s="227">
        <v>8.5</v>
      </c>
    </row>
    <row r="29" spans="1:9" ht="14.25">
      <c r="A29" s="47" t="s">
        <v>11</v>
      </c>
      <c r="B29" s="55" t="s">
        <v>43</v>
      </c>
      <c r="C29" s="237">
        <v>12</v>
      </c>
      <c r="D29" s="50">
        <v>0.8</v>
      </c>
      <c r="E29" s="51" t="s">
        <v>13</v>
      </c>
      <c r="F29" s="117">
        <f t="shared" si="0"/>
        <v>8.73</v>
      </c>
      <c r="G29" s="121">
        <f t="shared" si="1"/>
        <v>8.73</v>
      </c>
      <c r="H29" s="54"/>
      <c r="I29" s="227">
        <v>8.73</v>
      </c>
    </row>
    <row r="30" spans="1:9" ht="15" thickBot="1">
      <c r="A30" s="63" t="s">
        <v>11</v>
      </c>
      <c r="B30" s="64" t="s">
        <v>149</v>
      </c>
      <c r="C30" s="238"/>
      <c r="D30" s="66" t="s">
        <v>44</v>
      </c>
      <c r="E30" s="67" t="s">
        <v>13</v>
      </c>
      <c r="F30" s="117">
        <f t="shared" si="0"/>
        <v>13.86</v>
      </c>
      <c r="G30" s="124">
        <f t="shared" si="1"/>
        <v>13.86</v>
      </c>
      <c r="H30" s="68"/>
      <c r="I30" s="227">
        <v>13.86</v>
      </c>
    </row>
    <row r="31" spans="1:9" ht="15.75" thickBot="1">
      <c r="A31" s="33"/>
      <c r="B31" s="58" t="s">
        <v>16</v>
      </c>
      <c r="C31" s="59"/>
      <c r="D31" s="59"/>
      <c r="E31" s="59"/>
      <c r="F31" s="81"/>
      <c r="G31" s="82"/>
      <c r="H31" s="75"/>
      <c r="I31" s="60"/>
    </row>
    <row r="32" spans="1:9" ht="14.25">
      <c r="A32" s="40" t="s">
        <v>11</v>
      </c>
      <c r="B32" s="41" t="s">
        <v>45</v>
      </c>
      <c r="C32" s="231">
        <v>12</v>
      </c>
      <c r="D32" s="43">
        <v>1</v>
      </c>
      <c r="E32" s="44" t="s">
        <v>13</v>
      </c>
      <c r="F32" s="117">
        <f aca="true" t="shared" si="2" ref="F32:F37">((I32*(100-$J$14)/100)*((100-$K$14)/100))*((100-$L$14)/100)</f>
        <v>10.81</v>
      </c>
      <c r="G32" s="118">
        <f aca="true" t="shared" si="3" ref="G32:G37">IF($M$14=0,F32*$J$10,ROUND((F32+F32/100*$M$14)*$J$10,0))</f>
        <v>10.81</v>
      </c>
      <c r="H32" s="54"/>
      <c r="I32" s="227">
        <v>10.81</v>
      </c>
    </row>
    <row r="33" spans="1:9" ht="14.25">
      <c r="A33" s="47" t="s">
        <v>11</v>
      </c>
      <c r="B33" s="55" t="s">
        <v>45</v>
      </c>
      <c r="C33" s="232">
        <v>12</v>
      </c>
      <c r="D33" s="50">
        <v>4</v>
      </c>
      <c r="E33" s="51" t="s">
        <v>13</v>
      </c>
      <c r="F33" s="117">
        <f t="shared" si="2"/>
        <v>42.3</v>
      </c>
      <c r="G33" s="121">
        <f t="shared" si="3"/>
        <v>42.3</v>
      </c>
      <c r="H33" s="54"/>
      <c r="I33" s="227">
        <v>42.3</v>
      </c>
    </row>
    <row r="34" spans="1:9" ht="14.25">
      <c r="A34" s="47" t="s">
        <v>11</v>
      </c>
      <c r="B34" s="55" t="s">
        <v>46</v>
      </c>
      <c r="C34" s="232"/>
      <c r="D34" s="50">
        <v>1</v>
      </c>
      <c r="E34" s="51" t="s">
        <v>13</v>
      </c>
      <c r="F34" s="117">
        <f t="shared" si="2"/>
        <v>10.81</v>
      </c>
      <c r="G34" s="121">
        <f t="shared" si="3"/>
        <v>10.81</v>
      </c>
      <c r="H34" s="54"/>
      <c r="I34" s="227">
        <v>10.81</v>
      </c>
    </row>
    <row r="35" spans="1:9" ht="14.25">
      <c r="A35" s="47" t="s">
        <v>11</v>
      </c>
      <c r="B35" s="55" t="s">
        <v>46</v>
      </c>
      <c r="C35" s="232"/>
      <c r="D35" s="50">
        <v>4</v>
      </c>
      <c r="E35" s="51" t="s">
        <v>13</v>
      </c>
      <c r="F35" s="117">
        <f t="shared" si="2"/>
        <v>42.3</v>
      </c>
      <c r="G35" s="121">
        <f t="shared" si="3"/>
        <v>42.3</v>
      </c>
      <c r="H35" s="54"/>
      <c r="I35" s="227">
        <v>42.3</v>
      </c>
    </row>
    <row r="36" spans="1:9" ht="14.25">
      <c r="A36" s="47" t="s">
        <v>11</v>
      </c>
      <c r="B36" s="48" t="s">
        <v>47</v>
      </c>
      <c r="C36" s="234"/>
      <c r="D36" s="50" t="s">
        <v>48</v>
      </c>
      <c r="E36" s="51" t="s">
        <v>13</v>
      </c>
      <c r="F36" s="117">
        <f t="shared" si="2"/>
        <v>15.61</v>
      </c>
      <c r="G36" s="121">
        <f t="shared" si="3"/>
        <v>15.61</v>
      </c>
      <c r="H36" s="54"/>
      <c r="I36" s="227">
        <v>15.61</v>
      </c>
    </row>
    <row r="37" spans="1:9" ht="15" thickBot="1">
      <c r="A37" s="63" t="s">
        <v>11</v>
      </c>
      <c r="B37" s="64" t="s">
        <v>47</v>
      </c>
      <c r="C37" s="235"/>
      <c r="D37" s="66" t="s">
        <v>49</v>
      </c>
      <c r="E37" s="67" t="s">
        <v>13</v>
      </c>
      <c r="F37" s="117">
        <f t="shared" si="2"/>
        <v>58.95</v>
      </c>
      <c r="G37" s="124">
        <f t="shared" si="3"/>
        <v>58.95</v>
      </c>
      <c r="H37" s="68"/>
      <c r="I37" s="227">
        <v>58.95</v>
      </c>
    </row>
    <row r="38" spans="1:9" ht="15.75" thickBot="1">
      <c r="A38" s="33"/>
      <c r="B38" s="58" t="s">
        <v>21</v>
      </c>
      <c r="C38" s="59"/>
      <c r="D38" s="59"/>
      <c r="E38" s="59"/>
      <c r="F38" s="81"/>
      <c r="G38" s="82"/>
      <c r="H38" s="75"/>
      <c r="I38" s="60"/>
    </row>
    <row r="39" spans="1:9" ht="14.25">
      <c r="A39" s="40" t="s">
        <v>11</v>
      </c>
      <c r="B39" s="41" t="s">
        <v>50</v>
      </c>
      <c r="C39" s="236">
        <v>12</v>
      </c>
      <c r="D39" s="43">
        <v>0.2</v>
      </c>
      <c r="E39" s="44" t="s">
        <v>13</v>
      </c>
      <c r="F39" s="117">
        <f aca="true" t="shared" si="4" ref="F39:F48">((I39*(100-$J$14)/100)*((100-$K$14)/100))*((100-$L$14)/100)</f>
        <v>4.8</v>
      </c>
      <c r="G39" s="118">
        <f aca="true" t="shared" si="5" ref="G39:G48">IF($M$14=0,F39*$J$10,ROUND((F39+F39/100*$M$14)*$J$10,0))</f>
        <v>4.8</v>
      </c>
      <c r="H39" s="54"/>
      <c r="I39" s="227">
        <v>4.8</v>
      </c>
    </row>
    <row r="40" spans="1:9" ht="14.25">
      <c r="A40" s="47" t="s">
        <v>11</v>
      </c>
      <c r="B40" s="55" t="s">
        <v>50</v>
      </c>
      <c r="C40" s="237">
        <v>6</v>
      </c>
      <c r="D40" s="50">
        <v>0.8</v>
      </c>
      <c r="E40" s="51" t="s">
        <v>13</v>
      </c>
      <c r="F40" s="117">
        <f t="shared" si="4"/>
        <v>16.63</v>
      </c>
      <c r="G40" s="121">
        <f t="shared" si="5"/>
        <v>16.63</v>
      </c>
      <c r="H40" s="54"/>
      <c r="I40" s="258">
        <v>16.63</v>
      </c>
    </row>
    <row r="41" spans="1:9" ht="14.25">
      <c r="A41" s="47" t="s">
        <v>11</v>
      </c>
      <c r="B41" s="55" t="s">
        <v>51</v>
      </c>
      <c r="C41" s="237">
        <v>12</v>
      </c>
      <c r="D41" s="50">
        <v>0.2</v>
      </c>
      <c r="E41" s="51" t="s">
        <v>13</v>
      </c>
      <c r="F41" s="117">
        <f t="shared" si="4"/>
        <v>4.8</v>
      </c>
      <c r="G41" s="121">
        <f t="shared" si="5"/>
        <v>4.8</v>
      </c>
      <c r="H41" s="54"/>
      <c r="I41" s="258">
        <v>4.8</v>
      </c>
    </row>
    <row r="42" spans="1:9" ht="14.25">
      <c r="A42" s="47" t="s">
        <v>11</v>
      </c>
      <c r="B42" s="55" t="s">
        <v>51</v>
      </c>
      <c r="C42" s="237">
        <v>6</v>
      </c>
      <c r="D42" s="50">
        <v>0.8</v>
      </c>
      <c r="E42" s="51" t="s">
        <v>13</v>
      </c>
      <c r="F42" s="117">
        <f t="shared" si="4"/>
        <v>16.63</v>
      </c>
      <c r="G42" s="121">
        <f t="shared" si="5"/>
        <v>16.63</v>
      </c>
      <c r="H42" s="54"/>
      <c r="I42" s="258">
        <v>16.63</v>
      </c>
    </row>
    <row r="43" spans="1:9" ht="14.25">
      <c r="A43" s="47" t="s">
        <v>11</v>
      </c>
      <c r="B43" s="126" t="s">
        <v>52</v>
      </c>
      <c r="C43" s="237">
        <v>6</v>
      </c>
      <c r="D43" s="50">
        <v>0.8</v>
      </c>
      <c r="E43" s="51" t="s">
        <v>13</v>
      </c>
      <c r="F43" s="117">
        <f t="shared" si="4"/>
        <v>5.13</v>
      </c>
      <c r="G43" s="121">
        <f t="shared" si="5"/>
        <v>5.13</v>
      </c>
      <c r="H43" s="54"/>
      <c r="I43" s="258">
        <v>5.13</v>
      </c>
    </row>
    <row r="44" spans="1:9" ht="14.25">
      <c r="A44" s="47" t="s">
        <v>11</v>
      </c>
      <c r="B44" s="55" t="s">
        <v>53</v>
      </c>
      <c r="C44" s="237"/>
      <c r="D44" s="50">
        <v>0.5</v>
      </c>
      <c r="E44" s="51" t="s">
        <v>13</v>
      </c>
      <c r="F44" s="117">
        <f t="shared" si="4"/>
        <v>10.05</v>
      </c>
      <c r="G44" s="121">
        <f t="shared" si="5"/>
        <v>10.05</v>
      </c>
      <c r="H44" s="54"/>
      <c r="I44" s="258">
        <v>10.05</v>
      </c>
    </row>
    <row r="45" spans="1:9" ht="14.25">
      <c r="A45" s="47" t="s">
        <v>11</v>
      </c>
      <c r="B45" s="55" t="s">
        <v>53</v>
      </c>
      <c r="C45" s="237">
        <v>12</v>
      </c>
      <c r="D45" s="50">
        <v>1</v>
      </c>
      <c r="E45" s="51" t="s">
        <v>13</v>
      </c>
      <c r="F45" s="117">
        <f t="shared" si="4"/>
        <v>17.61</v>
      </c>
      <c r="G45" s="121">
        <f t="shared" si="5"/>
        <v>17.61</v>
      </c>
      <c r="H45" s="54"/>
      <c r="I45" s="258">
        <v>17.61</v>
      </c>
    </row>
    <row r="46" spans="1:9" ht="14.25">
      <c r="A46" s="47" t="s">
        <v>11</v>
      </c>
      <c r="B46" s="64" t="s">
        <v>53</v>
      </c>
      <c r="C46" s="238">
        <v>3</v>
      </c>
      <c r="D46" s="66">
        <v>2.5</v>
      </c>
      <c r="E46" s="67" t="s">
        <v>13</v>
      </c>
      <c r="F46" s="117">
        <f t="shared" si="4"/>
        <v>44.29</v>
      </c>
      <c r="G46" s="121">
        <f t="shared" si="5"/>
        <v>44.29</v>
      </c>
      <c r="H46" s="144"/>
      <c r="I46" s="258">
        <v>44.29</v>
      </c>
    </row>
    <row r="47" spans="1:9" ht="14.25">
      <c r="A47" s="47" t="s">
        <v>11</v>
      </c>
      <c r="B47" s="64" t="s">
        <v>53</v>
      </c>
      <c r="C47" s="238"/>
      <c r="D47" s="66">
        <v>5</v>
      </c>
      <c r="E47" s="67" t="s">
        <v>13</v>
      </c>
      <c r="F47" s="117">
        <f t="shared" si="4"/>
        <v>83.52</v>
      </c>
      <c r="G47" s="121">
        <f t="shared" si="5"/>
        <v>83.52</v>
      </c>
      <c r="H47" s="144"/>
      <c r="I47" s="258">
        <v>83.52</v>
      </c>
    </row>
    <row r="48" spans="1:9" ht="15" thickBot="1">
      <c r="A48" s="63" t="s">
        <v>11</v>
      </c>
      <c r="B48" s="64" t="s">
        <v>54</v>
      </c>
      <c r="C48" s="238">
        <v>12</v>
      </c>
      <c r="D48" s="66">
        <v>1</v>
      </c>
      <c r="E48" s="67" t="s">
        <v>13</v>
      </c>
      <c r="F48" s="117">
        <f t="shared" si="4"/>
        <v>17.61</v>
      </c>
      <c r="G48" s="124">
        <f t="shared" si="5"/>
        <v>17.61</v>
      </c>
      <c r="H48" s="68"/>
      <c r="I48" s="258">
        <v>17.61</v>
      </c>
    </row>
    <row r="49" spans="1:9" ht="15.75" thickBot="1">
      <c r="A49" s="33"/>
      <c r="B49" s="127" t="s">
        <v>27</v>
      </c>
      <c r="C49" s="59"/>
      <c r="D49" s="59"/>
      <c r="E49" s="59"/>
      <c r="F49" s="81"/>
      <c r="G49" s="82"/>
      <c r="H49" s="75"/>
      <c r="I49" s="60"/>
    </row>
    <row r="50" spans="1:9" ht="14.25">
      <c r="A50" s="40" t="s">
        <v>11</v>
      </c>
      <c r="B50" s="83" t="s">
        <v>55</v>
      </c>
      <c r="C50" s="236">
        <v>12</v>
      </c>
      <c r="D50" s="43">
        <v>1</v>
      </c>
      <c r="E50" s="44" t="s">
        <v>13</v>
      </c>
      <c r="F50" s="117">
        <f aca="true" t="shared" si="6" ref="F50:F57">((I50*(100-$J$14)/100)*((100-$K$14)/100))*((100-$L$14)/100)</f>
        <v>11.52</v>
      </c>
      <c r="G50" s="118">
        <f aca="true" t="shared" si="7" ref="G50:G57">IF($M$14=0,F50*$J$10,ROUND((F50+F50/100*$M$14)*$J$10,0))</f>
        <v>11.52</v>
      </c>
      <c r="H50" s="54"/>
      <c r="I50" s="258">
        <v>11.52</v>
      </c>
    </row>
    <row r="51" spans="1:9" ht="14.25">
      <c r="A51" s="47" t="s">
        <v>11</v>
      </c>
      <c r="B51" s="85" t="s">
        <v>55</v>
      </c>
      <c r="C51" s="237">
        <v>3</v>
      </c>
      <c r="D51" s="50">
        <v>5</v>
      </c>
      <c r="E51" s="51" t="s">
        <v>13</v>
      </c>
      <c r="F51" s="117">
        <f t="shared" si="6"/>
        <v>55.8</v>
      </c>
      <c r="G51" s="121">
        <f t="shared" si="7"/>
        <v>55.8</v>
      </c>
      <c r="H51" s="54"/>
      <c r="I51" s="258">
        <v>55.8</v>
      </c>
    </row>
    <row r="52" spans="1:9" ht="14.25">
      <c r="A52" s="47" t="s">
        <v>11</v>
      </c>
      <c r="B52" s="85" t="s">
        <v>56</v>
      </c>
      <c r="C52" s="237">
        <v>12</v>
      </c>
      <c r="D52" s="50">
        <v>0.5</v>
      </c>
      <c r="E52" s="51" t="s">
        <v>13</v>
      </c>
      <c r="F52" s="117">
        <f t="shared" si="6"/>
        <v>8.52</v>
      </c>
      <c r="G52" s="121">
        <f t="shared" si="7"/>
        <v>8.52</v>
      </c>
      <c r="H52" s="54"/>
      <c r="I52" s="258">
        <v>8.52</v>
      </c>
    </row>
    <row r="53" spans="1:9" ht="14.25">
      <c r="A53" s="47" t="s">
        <v>11</v>
      </c>
      <c r="B53" s="85" t="s">
        <v>56</v>
      </c>
      <c r="C53" s="237">
        <v>3</v>
      </c>
      <c r="D53" s="50">
        <v>2.5</v>
      </c>
      <c r="E53" s="51" t="s">
        <v>13</v>
      </c>
      <c r="F53" s="117">
        <f t="shared" si="6"/>
        <v>38.9</v>
      </c>
      <c r="G53" s="121">
        <f t="shared" si="7"/>
        <v>38.9</v>
      </c>
      <c r="H53" s="54"/>
      <c r="I53" s="258">
        <v>38.9</v>
      </c>
    </row>
    <row r="54" spans="1:9" ht="14.25">
      <c r="A54" s="47" t="s">
        <v>11</v>
      </c>
      <c r="B54" s="85" t="s">
        <v>57</v>
      </c>
      <c r="C54" s="237">
        <v>12</v>
      </c>
      <c r="D54" s="50">
        <v>0.5</v>
      </c>
      <c r="E54" s="51" t="s">
        <v>13</v>
      </c>
      <c r="F54" s="117">
        <f t="shared" si="6"/>
        <v>8.52</v>
      </c>
      <c r="G54" s="121">
        <f t="shared" si="7"/>
        <v>8.52</v>
      </c>
      <c r="H54" s="54"/>
      <c r="I54" s="258">
        <v>8.52</v>
      </c>
    </row>
    <row r="55" spans="1:9" ht="14.25">
      <c r="A55" s="47" t="s">
        <v>11</v>
      </c>
      <c r="B55" s="85" t="s">
        <v>57</v>
      </c>
      <c r="C55" s="237">
        <v>3</v>
      </c>
      <c r="D55" s="50">
        <v>2.5</v>
      </c>
      <c r="E55" s="51" t="s">
        <v>13</v>
      </c>
      <c r="F55" s="117">
        <f t="shared" si="6"/>
        <v>38.88</v>
      </c>
      <c r="G55" s="121">
        <f t="shared" si="7"/>
        <v>38.88</v>
      </c>
      <c r="H55" s="54"/>
      <c r="I55" s="258">
        <v>38.88</v>
      </c>
    </row>
    <row r="56" spans="1:9" ht="14.25">
      <c r="A56" s="47" t="s">
        <v>11</v>
      </c>
      <c r="B56" s="85" t="s">
        <v>58</v>
      </c>
      <c r="C56" s="237"/>
      <c r="D56" s="50" t="s">
        <v>32</v>
      </c>
      <c r="E56" s="51" t="s">
        <v>13</v>
      </c>
      <c r="F56" s="117">
        <f t="shared" si="6"/>
        <v>19.98</v>
      </c>
      <c r="G56" s="121">
        <f t="shared" si="7"/>
        <v>19.98</v>
      </c>
      <c r="H56" s="54"/>
      <c r="I56" s="258">
        <v>19.98</v>
      </c>
    </row>
    <row r="57" spans="1:9" ht="15" thickBot="1">
      <c r="A57" s="63" t="s">
        <v>11</v>
      </c>
      <c r="B57" s="145" t="s">
        <v>58</v>
      </c>
      <c r="C57" s="238"/>
      <c r="D57" s="66" t="s">
        <v>33</v>
      </c>
      <c r="E57" s="67" t="s">
        <v>13</v>
      </c>
      <c r="F57" s="117">
        <f t="shared" si="6"/>
        <v>94.92</v>
      </c>
      <c r="G57" s="124">
        <f t="shared" si="7"/>
        <v>94.92</v>
      </c>
      <c r="H57" s="68"/>
      <c r="I57" s="258">
        <v>94.92</v>
      </c>
    </row>
    <row r="58" spans="1:9" ht="15.75" thickBot="1">
      <c r="A58" s="33"/>
      <c r="B58" s="58" t="s">
        <v>59</v>
      </c>
      <c r="C58" s="59"/>
      <c r="D58" s="59"/>
      <c r="E58" s="59"/>
      <c r="F58" s="81"/>
      <c r="G58" s="82"/>
      <c r="H58" s="75"/>
      <c r="I58" s="75"/>
    </row>
    <row r="59" spans="1:9" ht="14.25">
      <c r="A59" s="131" t="s">
        <v>11</v>
      </c>
      <c r="B59" s="239" t="s">
        <v>60</v>
      </c>
      <c r="C59" s="231">
        <v>6</v>
      </c>
      <c r="D59" s="43">
        <v>1</v>
      </c>
      <c r="E59" s="44" t="s">
        <v>13</v>
      </c>
      <c r="F59" s="128">
        <f aca="true" t="shared" si="8" ref="F59:F67">((I59*(100-$J$14)/100)*((100-$K$14)/100))*((100-$L$14)/100)</f>
        <v>5.7</v>
      </c>
      <c r="G59" s="118">
        <f aca="true" t="shared" si="9" ref="G59:G67">IF($M$14=0,F59*$J$10,ROUND((F59+F59/100*$M$14)*$J$10,0))</f>
        <v>5.7</v>
      </c>
      <c r="H59" s="54"/>
      <c r="I59" s="258">
        <v>5.7</v>
      </c>
    </row>
    <row r="60" spans="1:9" ht="14.25">
      <c r="A60" s="40" t="s">
        <v>11</v>
      </c>
      <c r="B60" s="55" t="s">
        <v>60</v>
      </c>
      <c r="C60" s="232">
        <v>6</v>
      </c>
      <c r="D60" s="50">
        <v>5</v>
      </c>
      <c r="E60" s="51" t="s">
        <v>13</v>
      </c>
      <c r="F60" s="117">
        <f t="shared" si="8"/>
        <v>25.8</v>
      </c>
      <c r="G60" s="121">
        <f t="shared" si="9"/>
        <v>25.8</v>
      </c>
      <c r="H60" s="54"/>
      <c r="I60" s="258">
        <v>25.8</v>
      </c>
    </row>
    <row r="61" spans="1:9" ht="14.25">
      <c r="A61" s="47" t="s">
        <v>11</v>
      </c>
      <c r="B61" s="55" t="s">
        <v>60</v>
      </c>
      <c r="C61" s="232">
        <v>1</v>
      </c>
      <c r="D61" s="50">
        <v>25</v>
      </c>
      <c r="E61" s="51" t="s">
        <v>13</v>
      </c>
      <c r="F61" s="117">
        <f t="shared" si="8"/>
        <v>117.66</v>
      </c>
      <c r="G61" s="121">
        <f t="shared" si="9"/>
        <v>117.66</v>
      </c>
      <c r="H61" s="54"/>
      <c r="I61" s="258">
        <v>117.66</v>
      </c>
    </row>
    <row r="62" spans="1:9" ht="14.25">
      <c r="A62" s="47" t="s">
        <v>11</v>
      </c>
      <c r="B62" s="55" t="s">
        <v>161</v>
      </c>
      <c r="C62" s="232">
        <v>6</v>
      </c>
      <c r="D62" s="50">
        <v>1</v>
      </c>
      <c r="E62" s="51" t="s">
        <v>13</v>
      </c>
      <c r="F62" s="117">
        <f t="shared" si="8"/>
        <v>5.88</v>
      </c>
      <c r="G62" s="121">
        <f t="shared" si="9"/>
        <v>5.88</v>
      </c>
      <c r="H62" s="54"/>
      <c r="I62" s="258">
        <v>5.88</v>
      </c>
    </row>
    <row r="63" spans="1:9" ht="14.25">
      <c r="A63" s="47" t="s">
        <v>11</v>
      </c>
      <c r="B63" s="55" t="s">
        <v>161</v>
      </c>
      <c r="C63" s="232">
        <v>6</v>
      </c>
      <c r="D63" s="50">
        <v>5</v>
      </c>
      <c r="E63" s="51" t="s">
        <v>13</v>
      </c>
      <c r="F63" s="117">
        <f t="shared" si="8"/>
        <v>27</v>
      </c>
      <c r="G63" s="121">
        <f t="shared" si="9"/>
        <v>27</v>
      </c>
      <c r="H63" s="54"/>
      <c r="I63" s="258">
        <v>27</v>
      </c>
    </row>
    <row r="64" spans="1:9" ht="14.25">
      <c r="A64" s="47" t="s">
        <v>11</v>
      </c>
      <c r="B64" s="55" t="s">
        <v>161</v>
      </c>
      <c r="C64" s="232">
        <v>1</v>
      </c>
      <c r="D64" s="43">
        <v>25</v>
      </c>
      <c r="E64" s="44" t="s">
        <v>13</v>
      </c>
      <c r="F64" s="117">
        <f t="shared" si="8"/>
        <v>124.08</v>
      </c>
      <c r="G64" s="121">
        <f t="shared" si="9"/>
        <v>124.08</v>
      </c>
      <c r="H64" s="54"/>
      <c r="I64" s="258">
        <v>124.08</v>
      </c>
    </row>
    <row r="65" spans="1:9" ht="14.25">
      <c r="A65" s="47" t="s">
        <v>11</v>
      </c>
      <c r="B65" s="129" t="s">
        <v>61</v>
      </c>
      <c r="C65" s="232">
        <v>6</v>
      </c>
      <c r="D65" s="43">
        <v>5</v>
      </c>
      <c r="E65" s="44" t="s">
        <v>13</v>
      </c>
      <c r="F65" s="117">
        <f t="shared" si="8"/>
        <v>19.02</v>
      </c>
      <c r="G65" s="121">
        <f t="shared" si="9"/>
        <v>19.02</v>
      </c>
      <c r="H65" s="54"/>
      <c r="I65" s="258">
        <v>19.02</v>
      </c>
    </row>
    <row r="66" spans="1:9" ht="14.25">
      <c r="A66" s="47" t="s">
        <v>11</v>
      </c>
      <c r="B66" s="55" t="s">
        <v>62</v>
      </c>
      <c r="C66" s="232">
        <v>6</v>
      </c>
      <c r="D66" s="50">
        <v>1</v>
      </c>
      <c r="E66" s="51" t="s">
        <v>13</v>
      </c>
      <c r="F66" s="117">
        <f t="shared" si="8"/>
        <v>6.2</v>
      </c>
      <c r="G66" s="121">
        <f t="shared" si="9"/>
        <v>6.2</v>
      </c>
      <c r="H66" s="54"/>
      <c r="I66" s="258">
        <v>6.2</v>
      </c>
    </row>
    <row r="67" spans="1:9" ht="15" thickBot="1">
      <c r="A67" s="63" t="s">
        <v>11</v>
      </c>
      <c r="B67" s="64" t="s">
        <v>62</v>
      </c>
      <c r="C67" s="235">
        <v>6</v>
      </c>
      <c r="D67" s="73">
        <v>5</v>
      </c>
      <c r="E67" s="240" t="s">
        <v>13</v>
      </c>
      <c r="F67" s="130">
        <f t="shared" si="8"/>
        <v>28.68</v>
      </c>
      <c r="G67" s="124">
        <f t="shared" si="9"/>
        <v>28.68</v>
      </c>
      <c r="H67" s="68"/>
      <c r="I67" s="258">
        <v>28.68</v>
      </c>
    </row>
    <row r="68" spans="1:9" ht="15.75" thickBot="1">
      <c r="A68" s="33"/>
      <c r="B68" s="58" t="s">
        <v>24</v>
      </c>
      <c r="C68" s="59"/>
      <c r="D68" s="59"/>
      <c r="E68" s="59"/>
      <c r="F68" s="59"/>
      <c r="G68" s="38"/>
      <c r="H68" s="75"/>
      <c r="I68" s="60"/>
    </row>
    <row r="69" spans="1:9" ht="14.25">
      <c r="A69" s="131" t="s">
        <v>11</v>
      </c>
      <c r="B69" s="132" t="s">
        <v>63</v>
      </c>
      <c r="C69" s="236">
        <v>12</v>
      </c>
      <c r="D69" s="43">
        <v>1</v>
      </c>
      <c r="E69" s="44" t="s">
        <v>13</v>
      </c>
      <c r="F69" s="117">
        <f>((I69*(100-$J$14)/100)*((100-$K$14)/100))*((100-$L$14)/100)</f>
        <v>6.98</v>
      </c>
      <c r="G69" s="118">
        <f>IF($M$14=0,F69*$J$10,ROUND((F69+F69/100*$M$14)*$J$10,0))</f>
        <v>6.98</v>
      </c>
      <c r="H69" s="54"/>
      <c r="I69" s="258">
        <v>6.98</v>
      </c>
    </row>
    <row r="70" spans="1:9" ht="15" thickBot="1">
      <c r="A70" s="133" t="s">
        <v>11</v>
      </c>
      <c r="B70" s="134" t="s">
        <v>64</v>
      </c>
      <c r="C70" s="238">
        <v>12</v>
      </c>
      <c r="D70" s="73">
        <v>1</v>
      </c>
      <c r="E70" s="240" t="s">
        <v>13</v>
      </c>
      <c r="F70" s="117">
        <f>((I70*(100-$J$14)/100)*((100-$K$14)/100))*((100-$L$14)/100)</f>
        <v>7.62</v>
      </c>
      <c r="G70" s="124">
        <f>IF($M$14=0,F70*$J$10,ROUND((F70+F70/100*$M$14)*$J$10,0))</f>
        <v>7.62</v>
      </c>
      <c r="H70" s="68"/>
      <c r="I70" s="258">
        <v>7.62</v>
      </c>
    </row>
    <row r="71" spans="1:9" ht="15.75" thickBot="1">
      <c r="A71" s="33"/>
      <c r="B71" s="58" t="s">
        <v>65</v>
      </c>
      <c r="C71" s="59"/>
      <c r="D71" s="59"/>
      <c r="E71" s="59"/>
      <c r="F71" s="81"/>
      <c r="G71" s="82"/>
      <c r="H71" s="75"/>
      <c r="I71" s="60"/>
    </row>
    <row r="72" spans="1:9" ht="14.25">
      <c r="A72" s="40" t="s">
        <v>11</v>
      </c>
      <c r="B72" s="131" t="s">
        <v>66</v>
      </c>
      <c r="C72" s="231">
        <v>12</v>
      </c>
      <c r="D72" s="43">
        <v>0.31</v>
      </c>
      <c r="E72" s="44" t="s">
        <v>13</v>
      </c>
      <c r="F72" s="117">
        <f>((I72*(100-$J$14)/100)*((100-$K$14)/100))*((100-$L$14)/100)</f>
        <v>7.01</v>
      </c>
      <c r="G72" s="118">
        <f>IF($M$14=0,F72*$J$10,ROUND((F72+F72/100*$M$14)*$J$10,0))</f>
        <v>7.01</v>
      </c>
      <c r="H72" s="54"/>
      <c r="I72" s="258">
        <v>7.01</v>
      </c>
    </row>
    <row r="73" spans="1:9" ht="14.25">
      <c r="A73" s="47" t="s">
        <v>11</v>
      </c>
      <c r="B73" s="135" t="s">
        <v>67</v>
      </c>
      <c r="C73" s="232">
        <v>12</v>
      </c>
      <c r="D73" s="50">
        <v>0.31</v>
      </c>
      <c r="E73" s="51" t="s">
        <v>13</v>
      </c>
      <c r="F73" s="117">
        <f>((I73*(100-$J$14)/100)*((100-$K$14)/100))*((100-$L$14)/100)</f>
        <v>7.01</v>
      </c>
      <c r="G73" s="121">
        <f>IF($M$14=0,F73*$J$10,ROUND((F73+F73/100*$M$14)*$J$10,0))</f>
        <v>7.01</v>
      </c>
      <c r="H73" s="54"/>
      <c r="I73" s="258">
        <v>7.01</v>
      </c>
    </row>
    <row r="74" spans="1:9" ht="15" thickBot="1">
      <c r="A74" s="63" t="s">
        <v>11</v>
      </c>
      <c r="B74" s="136" t="s">
        <v>68</v>
      </c>
      <c r="C74" s="235">
        <v>12</v>
      </c>
      <c r="D74" s="73">
        <v>1</v>
      </c>
      <c r="E74" s="240" t="s">
        <v>13</v>
      </c>
      <c r="F74" s="117">
        <f>((I74*(100-$J$14)/100)*((100-$K$14)/100))*((100-$L$14)/100)</f>
        <v>14.88</v>
      </c>
      <c r="G74" s="124">
        <f>IF($M$14=0,F74*$J$10,ROUND((F74+F74/100*$M$14)*$J$10,0))</f>
        <v>14.88</v>
      </c>
      <c r="H74" s="68"/>
      <c r="I74" s="258">
        <v>14.88</v>
      </c>
    </row>
    <row r="75" spans="1:9" ht="15.75" thickBot="1">
      <c r="A75" s="33"/>
      <c r="B75" s="58" t="s">
        <v>69</v>
      </c>
      <c r="C75" s="59"/>
      <c r="D75" s="59"/>
      <c r="E75" s="59"/>
      <c r="F75" s="81"/>
      <c r="G75" s="82"/>
      <c r="H75" s="75"/>
      <c r="I75" s="60"/>
    </row>
    <row r="76" spans="1:9" ht="14.25">
      <c r="A76" s="40" t="s">
        <v>11</v>
      </c>
      <c r="B76" s="41" t="s">
        <v>70</v>
      </c>
      <c r="C76" s="231">
        <v>1</v>
      </c>
      <c r="D76" s="43">
        <v>0.03</v>
      </c>
      <c r="E76" s="44" t="s">
        <v>13</v>
      </c>
      <c r="F76" s="117">
        <f>((I76*(100-$J$14)/100)*((100-$K$14)/100))*((100-$L$14)/100)</f>
        <v>7.02</v>
      </c>
      <c r="G76" s="118">
        <f>IF($M$14=0,F76*$J$10,ROUND((F76+F76/100*$M$14)*$J$10,0))</f>
        <v>7.02</v>
      </c>
      <c r="H76" s="54"/>
      <c r="I76" s="258">
        <v>7.02</v>
      </c>
    </row>
    <row r="77" spans="1:9" ht="14.25">
      <c r="A77" s="47" t="s">
        <v>11</v>
      </c>
      <c r="B77" s="55" t="s">
        <v>71</v>
      </c>
      <c r="C77" s="232">
        <v>1</v>
      </c>
      <c r="D77" s="50">
        <v>0.03</v>
      </c>
      <c r="E77" s="51" t="s">
        <v>13</v>
      </c>
      <c r="F77" s="117">
        <f>((I77*(100-$J$14)/100)*((100-$K$14)/100))*((100-$L$14)/100)</f>
        <v>6.55</v>
      </c>
      <c r="G77" s="121">
        <f>IF($M$14=0,F77*$J$10,ROUND((F77+F77/100*$M$14)*$J$10,0))</f>
        <v>6.55</v>
      </c>
      <c r="H77" s="137"/>
      <c r="I77" s="258">
        <v>6.55</v>
      </c>
    </row>
    <row r="78" spans="1:9" ht="15" thickBot="1">
      <c r="A78" s="63" t="s">
        <v>11</v>
      </c>
      <c r="B78" s="64" t="s">
        <v>72</v>
      </c>
      <c r="C78" s="235">
        <v>12</v>
      </c>
      <c r="D78" s="73">
        <v>0.31</v>
      </c>
      <c r="E78" s="240" t="s">
        <v>13</v>
      </c>
      <c r="F78" s="117">
        <f>((I78*(100-$J$14)/100)*((100-$K$14)/100))*((100-$L$14)/100)</f>
        <v>11.09</v>
      </c>
      <c r="G78" s="124">
        <f>IF($M$14=0,F78*$J$10,ROUND((F78+F78/100*$M$14)*$J$10,0))</f>
        <v>11.09</v>
      </c>
      <c r="H78" s="68"/>
      <c r="I78" s="258">
        <v>11.09</v>
      </c>
    </row>
    <row r="79" spans="1:9" ht="15.75" thickBot="1">
      <c r="A79" s="33"/>
      <c r="B79" s="58" t="s">
        <v>73</v>
      </c>
      <c r="C79" s="59"/>
      <c r="D79" s="59"/>
      <c r="E79" s="59"/>
      <c r="F79" s="59"/>
      <c r="G79" s="38"/>
      <c r="H79" s="60"/>
      <c r="I79" s="60"/>
    </row>
    <row r="80" spans="1:9" s="78" customFormat="1" ht="14.25">
      <c r="A80" s="131" t="s">
        <v>11</v>
      </c>
      <c r="B80" s="138" t="s">
        <v>74</v>
      </c>
      <c r="C80" s="236">
        <v>1</v>
      </c>
      <c r="D80" s="43">
        <v>1</v>
      </c>
      <c r="E80" s="44" t="s">
        <v>75</v>
      </c>
      <c r="F80" s="117">
        <f>((I80*(100-$J$14)/100)*((100-$K$14)/100))*((100-$L$14)/100)</f>
        <v>200.4</v>
      </c>
      <c r="G80" s="118">
        <f>IF($M$14=0,F80*$J$10,ROUND((F80+F80/100*$M$14)*$J$10,0))</f>
        <v>200.4</v>
      </c>
      <c r="H80" s="54"/>
      <c r="I80" s="258">
        <v>200.4</v>
      </c>
    </row>
    <row r="81" spans="1:9" s="78" customFormat="1" ht="14.25">
      <c r="A81" s="126" t="s">
        <v>11</v>
      </c>
      <c r="B81" s="139" t="s">
        <v>76</v>
      </c>
      <c r="C81" s="237">
        <v>1</v>
      </c>
      <c r="D81" s="43">
        <v>1</v>
      </c>
      <c r="E81" s="44" t="s">
        <v>75</v>
      </c>
      <c r="F81" s="117">
        <f>((I81*(100-$J$14)/100)*((100-$K$14)/100))*((100-$L$14)/100)</f>
        <v>163.74</v>
      </c>
      <c r="G81" s="121">
        <f>IF($M$14=0,F81*$J$10,ROUND((F81+F81/100*$M$14)*$J$10,0))</f>
        <v>163.74</v>
      </c>
      <c r="H81" s="54"/>
      <c r="I81" s="258">
        <v>163.74</v>
      </c>
    </row>
    <row r="82" spans="1:9" ht="15" thickBot="1">
      <c r="A82" s="157" t="s">
        <v>11</v>
      </c>
      <c r="B82" s="202" t="s">
        <v>77</v>
      </c>
      <c r="C82" s="241">
        <v>1</v>
      </c>
      <c r="D82" s="88">
        <v>1</v>
      </c>
      <c r="E82" s="89" t="s">
        <v>75</v>
      </c>
      <c r="F82" s="117">
        <f>((I82*(100-$J$14)/100)*((100-$K$14)/100))*((100-$L$14)/100)</f>
        <v>22.68</v>
      </c>
      <c r="G82" s="121">
        <f>IF($M$14=0,F82*$J$10,ROUND((F82+F82/100*$M$14)*$J$10,0))</f>
        <v>22.68</v>
      </c>
      <c r="H82" s="137"/>
      <c r="I82" s="258">
        <v>22.68</v>
      </c>
    </row>
    <row r="83" spans="1:9" ht="15" thickBot="1">
      <c r="A83" s="242" t="s">
        <v>11</v>
      </c>
      <c r="B83" s="225" t="s">
        <v>78</v>
      </c>
      <c r="C83" s="243">
        <v>1</v>
      </c>
      <c r="D83" s="244">
        <v>1</v>
      </c>
      <c r="E83" s="31" t="s">
        <v>75</v>
      </c>
      <c r="F83" s="117">
        <f>((I83*(100-$J$14)/100)*((100-$K$14)/100))*((100-$L$14)/100)</f>
        <v>158.34</v>
      </c>
      <c r="G83" s="124">
        <f>IF($M$14=0,F83*$J$10,ROUND((F83+F83/100*$M$14)*$J$10,0))</f>
        <v>158.34</v>
      </c>
      <c r="H83" s="90"/>
      <c r="I83" s="258">
        <v>158.34</v>
      </c>
    </row>
    <row r="84" spans="1:9" ht="15.75" thickBot="1">
      <c r="A84" s="33"/>
      <c r="B84" s="58" t="s">
        <v>79</v>
      </c>
      <c r="C84" s="59"/>
      <c r="D84" s="59"/>
      <c r="E84" s="59"/>
      <c r="F84" s="81"/>
      <c r="G84" s="82"/>
      <c r="H84" s="75"/>
      <c r="I84" s="60"/>
    </row>
    <row r="85" spans="1:9" ht="25.5">
      <c r="A85" s="131" t="s">
        <v>11</v>
      </c>
      <c r="B85" s="245" t="s">
        <v>162</v>
      </c>
      <c r="C85" s="231">
        <v>12</v>
      </c>
      <c r="D85" s="43">
        <v>1</v>
      </c>
      <c r="E85" s="44" t="s">
        <v>13</v>
      </c>
      <c r="F85" s="117">
        <f>((I85*(100-$J$14)/100)*((100-$K$14)/100))*((100-$L$14)/100)</f>
        <v>13.92</v>
      </c>
      <c r="G85" s="118">
        <f>IF($M$14=0,F85*$J$10,ROUND((F85+F85/100*$M$14)*$J$10,0))</f>
        <v>13.92</v>
      </c>
      <c r="H85" s="54"/>
      <c r="I85" s="258">
        <v>13.92</v>
      </c>
    </row>
    <row r="86" spans="1:9" ht="15" thickBot="1">
      <c r="A86" s="133" t="s">
        <v>11</v>
      </c>
      <c r="B86" s="140" t="s">
        <v>80</v>
      </c>
      <c r="C86" s="235">
        <v>6</v>
      </c>
      <c r="D86" s="66">
        <v>1</v>
      </c>
      <c r="E86" s="67" t="s">
        <v>13</v>
      </c>
      <c r="F86" s="117">
        <f>((I86*(100-$J$14)/100)*((100-$K$14)/100))*((100-$L$14)/100)</f>
        <v>30.36</v>
      </c>
      <c r="G86" s="124">
        <f>IF($M$14=0,F86*$J$10,ROUND((F86+F86/100*$M$14)*$J$10,0))</f>
        <v>30.36</v>
      </c>
      <c r="H86" s="68"/>
      <c r="I86" s="258">
        <v>30.36</v>
      </c>
    </row>
    <row r="87" spans="1:9" ht="15.75" thickBot="1">
      <c r="A87" s="33"/>
      <c r="B87" s="58" t="s">
        <v>81</v>
      </c>
      <c r="C87" s="59"/>
      <c r="D87" s="59"/>
      <c r="E87" s="59"/>
      <c r="F87" s="81"/>
      <c r="G87" s="82"/>
      <c r="H87" s="75"/>
      <c r="I87" s="60"/>
    </row>
    <row r="88" spans="1:9" ht="14.25">
      <c r="A88" s="40" t="s">
        <v>11</v>
      </c>
      <c r="B88" s="141" t="s">
        <v>82</v>
      </c>
      <c r="C88" s="231">
        <v>6</v>
      </c>
      <c r="D88" s="142">
        <v>1</v>
      </c>
      <c r="E88" s="44" t="s">
        <v>75</v>
      </c>
      <c r="F88" s="117">
        <f>((I88*(100-$J$14)/100)*((100-$K$14)/100))*((100-$L$14)/100)</f>
        <v>3.72</v>
      </c>
      <c r="G88" s="118">
        <f>IF($M$14=0,F88*$J$10,ROUND((F88+F88/100*$M$14)*$J$10,0))</f>
        <v>3.72</v>
      </c>
      <c r="H88" s="54"/>
      <c r="I88" s="119">
        <v>3.72</v>
      </c>
    </row>
    <row r="89" spans="1:9" ht="15" thickBot="1">
      <c r="A89" s="47" t="s">
        <v>11</v>
      </c>
      <c r="B89" s="135" t="s">
        <v>83</v>
      </c>
      <c r="C89" s="232">
        <v>6</v>
      </c>
      <c r="D89" s="206">
        <v>0.4</v>
      </c>
      <c r="E89" s="51" t="s">
        <v>13</v>
      </c>
      <c r="F89" s="117">
        <f>((I89*(100-$J$14)/100)*((100-$K$14)/100))*((100-$L$14)/100)</f>
        <v>4.8</v>
      </c>
      <c r="G89" s="124">
        <f>IF($M$14=0,F89*$J$10,ROUND((F89+F89/100*$M$14)*$J$10,0))</f>
        <v>4.8</v>
      </c>
      <c r="H89" s="144"/>
      <c r="I89" s="258">
        <v>4.8</v>
      </c>
    </row>
    <row r="90" spans="1:9" ht="15.75" thickBot="1">
      <c r="A90" s="33"/>
      <c r="B90" s="58" t="s">
        <v>84</v>
      </c>
      <c r="C90" s="59"/>
      <c r="D90" s="59"/>
      <c r="E90" s="59"/>
      <c r="F90" s="59"/>
      <c r="G90" s="38"/>
      <c r="H90" s="60"/>
      <c r="I90" s="60"/>
    </row>
    <row r="91" spans="1:9" ht="14.25">
      <c r="A91" s="40" t="s">
        <v>11</v>
      </c>
      <c r="B91" s="83" t="s">
        <v>85</v>
      </c>
      <c r="C91" s="231">
        <v>12</v>
      </c>
      <c r="D91" s="43">
        <v>1</v>
      </c>
      <c r="E91" s="44" t="s">
        <v>13</v>
      </c>
      <c r="F91" s="117">
        <f>((I91*(100-$J$14)/100)*((100-$K$14)/100))*((100-$L$14)/100)</f>
        <v>8.78</v>
      </c>
      <c r="G91" s="118">
        <f>IF($M$14=0,F91*$J$10,ROUND((F91+F91/100*$M$14)*$J$10,0))</f>
        <v>8.78</v>
      </c>
      <c r="H91" s="54"/>
      <c r="I91" s="258">
        <v>8.78</v>
      </c>
    </row>
    <row r="92" spans="1:9" ht="14.25">
      <c r="A92" s="47" t="s">
        <v>11</v>
      </c>
      <c r="B92" s="85" t="s">
        <v>86</v>
      </c>
      <c r="C92" s="232">
        <v>12</v>
      </c>
      <c r="D92" s="50">
        <v>1</v>
      </c>
      <c r="E92" s="51" t="s">
        <v>13</v>
      </c>
      <c r="F92" s="117">
        <f>((I92*(100-$J$14)/100)*((100-$K$14)/100))*((100-$L$14)/100)</f>
        <v>8.78</v>
      </c>
      <c r="G92" s="121">
        <f>IF($M$14=0,F92*$J$10,ROUND((F92+F92/100*$M$14)*$J$10,0))</f>
        <v>8.78</v>
      </c>
      <c r="H92" s="54"/>
      <c r="I92" s="258">
        <v>8.78</v>
      </c>
    </row>
    <row r="93" spans="1:9" ht="15" thickBot="1">
      <c r="A93" s="63" t="s">
        <v>11</v>
      </c>
      <c r="B93" s="145" t="s">
        <v>87</v>
      </c>
      <c r="C93" s="235">
        <v>12</v>
      </c>
      <c r="D93" s="66">
        <v>1</v>
      </c>
      <c r="E93" s="67" t="s">
        <v>13</v>
      </c>
      <c r="F93" s="117">
        <f>((I93*(100-$J$14)/100)*((100-$K$14)/100))*((100-$L$14)/100)</f>
        <v>8.78</v>
      </c>
      <c r="G93" s="124">
        <f>IF($M$14=0,F93*$J$10,ROUND((F93+F93/100*$M$14)*$J$10,0))</f>
        <v>8.78</v>
      </c>
      <c r="H93" s="68"/>
      <c r="I93" s="258">
        <v>8.78</v>
      </c>
    </row>
    <row r="94" spans="1:9" ht="15.75" thickBot="1">
      <c r="A94" s="33"/>
      <c r="B94" s="58" t="s">
        <v>88</v>
      </c>
      <c r="C94" s="59"/>
      <c r="D94" s="59"/>
      <c r="E94" s="59"/>
      <c r="F94" s="81"/>
      <c r="G94" s="82"/>
      <c r="H94" s="75"/>
      <c r="I94" s="60"/>
    </row>
    <row r="95" spans="1:9" ht="14.25">
      <c r="A95" s="40" t="s">
        <v>11</v>
      </c>
      <c r="B95" s="41" t="s">
        <v>89</v>
      </c>
      <c r="C95" s="231">
        <v>48</v>
      </c>
      <c r="D95" s="43">
        <v>1</v>
      </c>
      <c r="E95" s="44" t="s">
        <v>75</v>
      </c>
      <c r="F95" s="117">
        <f>((I95*(100-$J$14)/100)*((100-$K$14)/100))*((100-$L$14)/100)</f>
        <v>0.8</v>
      </c>
      <c r="G95" s="118">
        <f>IF($M$14=0,F95*$J$10,ROUND((F95+F95/100*$M$14)*$J$10,0))</f>
        <v>0.8</v>
      </c>
      <c r="H95" s="54"/>
      <c r="I95" s="258">
        <v>0.8</v>
      </c>
    </row>
    <row r="96" spans="1:9" ht="15" thickBot="1">
      <c r="A96" s="63" t="s">
        <v>11</v>
      </c>
      <c r="B96" s="64" t="s">
        <v>90</v>
      </c>
      <c r="C96" s="235">
        <v>36</v>
      </c>
      <c r="D96" s="66">
        <v>1</v>
      </c>
      <c r="E96" s="67" t="s">
        <v>75</v>
      </c>
      <c r="F96" s="117">
        <f>((I96*(100-$J$14)/100)*((100-$K$14)/100))*((100-$L$14)/100)</f>
        <v>1.01</v>
      </c>
      <c r="G96" s="124">
        <f>IF($M$14=0,F96*$J$10,ROUND((F96+F96/100*$M$14)*$J$10,0))</f>
        <v>1.01</v>
      </c>
      <c r="H96" s="68"/>
      <c r="I96" s="258">
        <v>1.01</v>
      </c>
    </row>
    <row r="97" spans="1:9" ht="15.75" thickBot="1">
      <c r="A97" s="33"/>
      <c r="B97" s="58" t="s">
        <v>91</v>
      </c>
      <c r="C97" s="59"/>
      <c r="D97" s="59"/>
      <c r="E97" s="59"/>
      <c r="F97" s="81"/>
      <c r="G97" s="82"/>
      <c r="H97" s="75"/>
      <c r="I97" s="60"/>
    </row>
    <row r="98" spans="1:9" ht="14.25">
      <c r="A98" s="131" t="s">
        <v>11</v>
      </c>
      <c r="B98" s="41" t="s">
        <v>92</v>
      </c>
      <c r="C98" s="231">
        <v>1</v>
      </c>
      <c r="D98" s="43">
        <v>1</v>
      </c>
      <c r="E98" s="44" t="s">
        <v>75</v>
      </c>
      <c r="F98" s="117">
        <f aca="true" t="shared" si="10" ref="F98:F109">((I98*(100-$J$14)/100)*((100-$K$14)/100))*((100-$L$14)/100)</f>
        <v>18.6</v>
      </c>
      <c r="G98" s="118">
        <f aca="true" t="shared" si="11" ref="G98:G109">IF($M$14=0,F98*$J$10,ROUND((F98+F98/100*$M$14)*$J$10,0))</f>
        <v>18.6</v>
      </c>
      <c r="H98" s="54"/>
      <c r="I98" s="258">
        <v>18.6</v>
      </c>
    </row>
    <row r="99" spans="1:9" ht="14.25">
      <c r="A99" s="126" t="s">
        <v>11</v>
      </c>
      <c r="B99" s="55" t="s">
        <v>93</v>
      </c>
      <c r="C99" s="232">
        <v>1</v>
      </c>
      <c r="D99" s="50">
        <v>1</v>
      </c>
      <c r="E99" s="51" t="s">
        <v>75</v>
      </c>
      <c r="F99" s="117">
        <f t="shared" si="10"/>
        <v>37.14</v>
      </c>
      <c r="G99" s="121">
        <f t="shared" si="11"/>
        <v>37.14</v>
      </c>
      <c r="H99" s="54"/>
      <c r="I99" s="258">
        <v>37.14</v>
      </c>
    </row>
    <row r="100" spans="1:9" ht="14.25">
      <c r="A100" s="126" t="s">
        <v>11</v>
      </c>
      <c r="B100" s="55" t="s">
        <v>94</v>
      </c>
      <c r="C100" s="232">
        <v>1</v>
      </c>
      <c r="D100" s="50">
        <v>1</v>
      </c>
      <c r="E100" s="51" t="s">
        <v>75</v>
      </c>
      <c r="F100" s="117">
        <f t="shared" si="10"/>
        <v>55.74</v>
      </c>
      <c r="G100" s="121">
        <f t="shared" si="11"/>
        <v>55.74</v>
      </c>
      <c r="H100" s="54"/>
      <c r="I100" s="258">
        <v>55.74</v>
      </c>
    </row>
    <row r="101" spans="1:9" ht="14.25">
      <c r="A101" s="126" t="s">
        <v>11</v>
      </c>
      <c r="B101" s="55" t="s">
        <v>95</v>
      </c>
      <c r="C101" s="232">
        <v>1</v>
      </c>
      <c r="D101" s="43">
        <v>1</v>
      </c>
      <c r="E101" s="44" t="s">
        <v>75</v>
      </c>
      <c r="F101" s="117">
        <f t="shared" si="10"/>
        <v>68.14</v>
      </c>
      <c r="G101" s="121">
        <f t="shared" si="11"/>
        <v>68.14</v>
      </c>
      <c r="H101" s="54"/>
      <c r="I101" s="258">
        <v>68.14</v>
      </c>
    </row>
    <row r="102" spans="1:9" ht="14.25">
      <c r="A102" s="126" t="s">
        <v>11</v>
      </c>
      <c r="B102" s="55" t="s">
        <v>96</v>
      </c>
      <c r="C102" s="232">
        <v>1</v>
      </c>
      <c r="D102" s="50">
        <v>1</v>
      </c>
      <c r="E102" s="51" t="s">
        <v>75</v>
      </c>
      <c r="F102" s="117">
        <f t="shared" si="10"/>
        <v>2.3</v>
      </c>
      <c r="G102" s="121">
        <f t="shared" si="11"/>
        <v>2.3</v>
      </c>
      <c r="H102" s="54"/>
      <c r="I102" s="258">
        <v>2.3</v>
      </c>
    </row>
    <row r="103" spans="1:9" ht="14.25">
      <c r="A103" s="126" t="s">
        <v>11</v>
      </c>
      <c r="B103" s="55" t="s">
        <v>97</v>
      </c>
      <c r="C103" s="232">
        <v>1</v>
      </c>
      <c r="D103" s="50">
        <v>1</v>
      </c>
      <c r="E103" s="51" t="s">
        <v>75</v>
      </c>
      <c r="F103" s="117">
        <f t="shared" si="10"/>
        <v>3</v>
      </c>
      <c r="G103" s="121">
        <f t="shared" si="11"/>
        <v>3</v>
      </c>
      <c r="H103" s="54"/>
      <c r="I103" s="258">
        <v>3</v>
      </c>
    </row>
    <row r="104" spans="1:9" ht="14.25">
      <c r="A104" s="126" t="s">
        <v>11</v>
      </c>
      <c r="B104" s="55" t="s">
        <v>98</v>
      </c>
      <c r="C104" s="232">
        <v>1</v>
      </c>
      <c r="D104" s="50">
        <v>1</v>
      </c>
      <c r="E104" s="51" t="s">
        <v>75</v>
      </c>
      <c r="F104" s="117">
        <f t="shared" si="10"/>
        <v>3.72</v>
      </c>
      <c r="G104" s="121">
        <f t="shared" si="11"/>
        <v>3.72</v>
      </c>
      <c r="H104" s="54"/>
      <c r="I104" s="258">
        <v>3.72</v>
      </c>
    </row>
    <row r="105" spans="1:9" ht="14.25">
      <c r="A105" s="126" t="s">
        <v>11</v>
      </c>
      <c r="B105" s="55" t="s">
        <v>99</v>
      </c>
      <c r="C105" s="232">
        <v>1</v>
      </c>
      <c r="D105" s="50">
        <v>1</v>
      </c>
      <c r="E105" s="51" t="s">
        <v>75</v>
      </c>
      <c r="F105" s="117">
        <f t="shared" si="10"/>
        <v>5.7</v>
      </c>
      <c r="G105" s="121">
        <f t="shared" si="11"/>
        <v>5.7</v>
      </c>
      <c r="H105" s="54"/>
      <c r="I105" s="258">
        <v>5.7</v>
      </c>
    </row>
    <row r="106" spans="1:9" ht="14.25">
      <c r="A106" s="133" t="s">
        <v>11</v>
      </c>
      <c r="B106" s="64" t="s">
        <v>100</v>
      </c>
      <c r="C106" s="235">
        <v>1</v>
      </c>
      <c r="D106" s="66">
        <v>1</v>
      </c>
      <c r="E106" s="67" t="s">
        <v>75</v>
      </c>
      <c r="F106" s="117">
        <f t="shared" si="10"/>
        <v>10.32</v>
      </c>
      <c r="G106" s="121">
        <f t="shared" si="11"/>
        <v>10.32</v>
      </c>
      <c r="H106" s="54"/>
      <c r="I106" s="258">
        <v>10.32</v>
      </c>
    </row>
    <row r="107" spans="1:9" ht="14.25">
      <c r="A107" s="133" t="s">
        <v>11</v>
      </c>
      <c r="B107" s="55" t="s">
        <v>101</v>
      </c>
      <c r="C107" s="232"/>
      <c r="D107" s="66">
        <v>1</v>
      </c>
      <c r="E107" s="67" t="s">
        <v>75</v>
      </c>
      <c r="F107" s="117">
        <f t="shared" si="10"/>
        <v>82.56</v>
      </c>
      <c r="G107" s="121">
        <f t="shared" si="11"/>
        <v>82.56</v>
      </c>
      <c r="H107" s="54"/>
      <c r="I107" s="258">
        <v>82.56</v>
      </c>
    </row>
    <row r="108" spans="1:9" ht="14.25">
      <c r="A108" s="133" t="s">
        <v>11</v>
      </c>
      <c r="B108" s="55" t="s">
        <v>102</v>
      </c>
      <c r="C108" s="232"/>
      <c r="D108" s="50">
        <v>1</v>
      </c>
      <c r="E108" s="67" t="s">
        <v>75</v>
      </c>
      <c r="F108" s="117">
        <f t="shared" si="10"/>
        <v>48.68</v>
      </c>
      <c r="G108" s="121">
        <f t="shared" si="11"/>
        <v>48.68</v>
      </c>
      <c r="H108" s="54"/>
      <c r="I108" s="258">
        <v>48.68</v>
      </c>
    </row>
    <row r="109" spans="1:9" ht="15" thickBot="1">
      <c r="A109" s="126" t="s">
        <v>11</v>
      </c>
      <c r="B109" s="55" t="s">
        <v>103</v>
      </c>
      <c r="C109" s="232"/>
      <c r="D109" s="50">
        <v>1</v>
      </c>
      <c r="E109" s="67" t="s">
        <v>75</v>
      </c>
      <c r="F109" s="117">
        <f t="shared" si="10"/>
        <v>48.68</v>
      </c>
      <c r="G109" s="124">
        <f t="shared" si="11"/>
        <v>48.68</v>
      </c>
      <c r="H109" s="146"/>
      <c r="I109" s="258">
        <v>48.68</v>
      </c>
    </row>
    <row r="110" spans="1:9" ht="15.75" thickBot="1">
      <c r="A110" s="33"/>
      <c r="B110" s="127" t="s">
        <v>104</v>
      </c>
      <c r="C110" s="246"/>
      <c r="D110" s="36"/>
      <c r="E110" s="59"/>
      <c r="F110" s="59"/>
      <c r="G110" s="38"/>
      <c r="H110" s="60"/>
      <c r="I110" s="60"/>
    </row>
    <row r="111" spans="1:9" s="78" customFormat="1" ht="14.25">
      <c r="A111" s="79" t="s">
        <v>11</v>
      </c>
      <c r="B111" s="147" t="s">
        <v>105</v>
      </c>
      <c r="C111" s="148"/>
      <c r="D111" s="43">
        <v>1</v>
      </c>
      <c r="E111" s="42" t="s">
        <v>75</v>
      </c>
      <c r="F111" s="117">
        <f>((I111*(100-$J$14)/100)*((100-$K$14)/100))*((100-$L$14)/100)</f>
        <v>0.83</v>
      </c>
      <c r="G111" s="118">
        <f>IF($M$14=0,F111*$J$10,ROUND((F111+F111/100*$M$14)*$J$10,0))</f>
        <v>0.83</v>
      </c>
      <c r="H111" s="54"/>
      <c r="I111" s="258">
        <v>0.83</v>
      </c>
    </row>
    <row r="112" spans="1:9" s="78" customFormat="1" ht="14.25">
      <c r="A112" s="63" t="s">
        <v>11</v>
      </c>
      <c r="B112" s="149" t="s">
        <v>106</v>
      </c>
      <c r="C112" s="150"/>
      <c r="D112" s="50">
        <v>1</v>
      </c>
      <c r="E112" s="49" t="s">
        <v>75</v>
      </c>
      <c r="F112" s="117">
        <f>((I112*(100-$J$14)/100)*((100-$K$14)/100))*((100-$L$14)/100)</f>
        <v>0.83</v>
      </c>
      <c r="G112" s="121">
        <f>IF($M$14=0,F112*$J$10,ROUND((F112+F112/100*$M$14)*$J$10,0))</f>
        <v>0.83</v>
      </c>
      <c r="H112" s="54"/>
      <c r="I112" s="258">
        <v>0.83</v>
      </c>
    </row>
    <row r="113" spans="1:9" s="78" customFormat="1" ht="14.25">
      <c r="A113" s="63" t="s">
        <v>11</v>
      </c>
      <c r="B113" s="149" t="s">
        <v>107</v>
      </c>
      <c r="C113" s="150"/>
      <c r="D113" s="73">
        <v>1</v>
      </c>
      <c r="E113" s="49" t="s">
        <v>75</v>
      </c>
      <c r="F113" s="117">
        <f>((I113*(100-$J$14)/100)*((100-$K$14)/100))*((100-$L$14)/100)</f>
        <v>0.83</v>
      </c>
      <c r="G113" s="121">
        <f>IF($M$14=0,F113*$J$10,ROUND((F113+F113/100*$M$14)*$J$10,0))</f>
        <v>0.83</v>
      </c>
      <c r="H113" s="54"/>
      <c r="I113" s="258">
        <v>0.83</v>
      </c>
    </row>
    <row r="114" spans="1:9" s="78" customFormat="1" ht="15" thickBot="1">
      <c r="A114" s="63" t="s">
        <v>11</v>
      </c>
      <c r="B114" s="151" t="s">
        <v>108</v>
      </c>
      <c r="C114" s="152"/>
      <c r="D114" s="66">
        <v>1</v>
      </c>
      <c r="E114" s="226" t="s">
        <v>75</v>
      </c>
      <c r="F114" s="117">
        <f>((I114*(100-$J$14)/100)*((100-$K$14)/100))*((100-$L$14)/100)</f>
        <v>0.83</v>
      </c>
      <c r="G114" s="124">
        <f>IF($M$14=0,F114*$J$10,ROUND((F114+F114/100*$M$14)*$J$10,0))</f>
        <v>0.83</v>
      </c>
      <c r="H114" s="68"/>
      <c r="I114" s="258">
        <v>0.83</v>
      </c>
    </row>
    <row r="115" spans="1:9" ht="15.75" thickBot="1">
      <c r="A115" s="33"/>
      <c r="B115" s="58" t="s">
        <v>109</v>
      </c>
      <c r="C115" s="59"/>
      <c r="D115" s="59"/>
      <c r="E115" s="59"/>
      <c r="F115" s="81"/>
      <c r="G115" s="82"/>
      <c r="H115" s="75"/>
      <c r="I115" s="60"/>
    </row>
    <row r="116" spans="1:9" s="78" customFormat="1" ht="14.25">
      <c r="A116" s="131" t="s">
        <v>11</v>
      </c>
      <c r="B116" s="153" t="s">
        <v>110</v>
      </c>
      <c r="C116" s="61"/>
      <c r="D116" s="84"/>
      <c r="E116" s="42"/>
      <c r="F116" s="117">
        <f aca="true" t="shared" si="12" ref="F116:F129">((I116*(100-$J$14)/100)*((100-$K$14)/100))*((100-$L$14)/100)</f>
        <v>39</v>
      </c>
      <c r="G116" s="118">
        <f aca="true" t="shared" si="13" ref="G116:G129">IF($M$14=0,F116*$J$10,ROUND((F116+F116/100*$M$14)*$J$10,0))</f>
        <v>39</v>
      </c>
      <c r="H116" s="54"/>
      <c r="I116" s="258">
        <v>39</v>
      </c>
    </row>
    <row r="117" spans="1:9" s="78" customFormat="1" ht="14.25">
      <c r="A117" s="131" t="s">
        <v>11</v>
      </c>
      <c r="B117" s="154" t="s">
        <v>111</v>
      </c>
      <c r="C117" s="62"/>
      <c r="D117" s="86"/>
      <c r="E117" s="49"/>
      <c r="F117" s="117">
        <f t="shared" si="12"/>
        <v>17.1</v>
      </c>
      <c r="G117" s="121">
        <f t="shared" si="13"/>
        <v>17.1</v>
      </c>
      <c r="H117" s="54"/>
      <c r="I117" s="258">
        <v>17.1</v>
      </c>
    </row>
    <row r="118" spans="1:9" s="78" customFormat="1" ht="15" thickBot="1">
      <c r="A118" s="159" t="s">
        <v>11</v>
      </c>
      <c r="B118" s="247" t="s">
        <v>163</v>
      </c>
      <c r="C118" s="65"/>
      <c r="D118" s="197"/>
      <c r="E118" s="229"/>
      <c r="F118" s="117">
        <f t="shared" si="12"/>
        <v>46.8</v>
      </c>
      <c r="G118" s="124">
        <f t="shared" si="13"/>
        <v>46.8</v>
      </c>
      <c r="H118" s="68"/>
      <c r="I118" s="258">
        <v>46.8</v>
      </c>
    </row>
    <row r="119" spans="1:9" ht="15" thickBot="1">
      <c r="A119" s="69" t="s">
        <v>11</v>
      </c>
      <c r="B119" s="155" t="s">
        <v>164</v>
      </c>
      <c r="C119" s="248">
        <v>1</v>
      </c>
      <c r="D119" s="77">
        <v>1</v>
      </c>
      <c r="E119" s="249" t="s">
        <v>75</v>
      </c>
      <c r="F119" s="117">
        <f t="shared" si="12"/>
        <v>62.4</v>
      </c>
      <c r="G119" s="156">
        <f t="shared" si="13"/>
        <v>62.4</v>
      </c>
      <c r="H119" s="54"/>
      <c r="I119" s="258">
        <v>62.4</v>
      </c>
    </row>
    <row r="120" spans="1:9" ht="14.25">
      <c r="A120" s="69" t="s">
        <v>11</v>
      </c>
      <c r="B120" s="132" t="s">
        <v>112</v>
      </c>
      <c r="C120" s="231">
        <v>1000</v>
      </c>
      <c r="D120" s="43">
        <v>1</v>
      </c>
      <c r="E120" s="44" t="s">
        <v>75</v>
      </c>
      <c r="F120" s="117">
        <f t="shared" si="12"/>
        <v>0.14</v>
      </c>
      <c r="G120" s="156">
        <f t="shared" si="13"/>
        <v>0.14</v>
      </c>
      <c r="H120" s="54"/>
      <c r="I120" s="258">
        <v>0.14</v>
      </c>
    </row>
    <row r="121" spans="1:9" ht="15" thickBot="1">
      <c r="A121" s="157" t="s">
        <v>11</v>
      </c>
      <c r="B121" s="250" t="s">
        <v>113</v>
      </c>
      <c r="C121" s="251">
        <v>10</v>
      </c>
      <c r="D121" s="88">
        <v>1</v>
      </c>
      <c r="E121" s="89" t="s">
        <v>75</v>
      </c>
      <c r="F121" s="117">
        <f t="shared" si="12"/>
        <v>0.72</v>
      </c>
      <c r="G121" s="158">
        <f t="shared" si="13"/>
        <v>0.72</v>
      </c>
      <c r="H121" s="68"/>
      <c r="I121" s="258">
        <v>0.72</v>
      </c>
    </row>
    <row r="122" spans="1:9" ht="14.25">
      <c r="A122" s="159" t="s">
        <v>11</v>
      </c>
      <c r="B122" s="252" t="s">
        <v>114</v>
      </c>
      <c r="C122" s="253"/>
      <c r="D122" s="254">
        <v>1</v>
      </c>
      <c r="E122" s="240" t="s">
        <v>75</v>
      </c>
      <c r="F122" s="117">
        <f t="shared" si="12"/>
        <v>0.24</v>
      </c>
      <c r="G122" s="118">
        <f t="shared" si="13"/>
        <v>0.24</v>
      </c>
      <c r="H122" s="54"/>
      <c r="I122" s="258">
        <v>0.24</v>
      </c>
    </row>
    <row r="123" spans="1:9" ht="14.25">
      <c r="A123" s="133" t="s">
        <v>11</v>
      </c>
      <c r="B123" s="160" t="s">
        <v>115</v>
      </c>
      <c r="C123" s="161"/>
      <c r="D123" s="255">
        <v>1</v>
      </c>
      <c r="E123" s="51" t="s">
        <v>75</v>
      </c>
      <c r="F123" s="117">
        <f t="shared" si="12"/>
        <v>0.35</v>
      </c>
      <c r="G123" s="121">
        <f t="shared" si="13"/>
        <v>0.35</v>
      </c>
      <c r="H123" s="54"/>
      <c r="I123" s="258">
        <v>0.35</v>
      </c>
    </row>
    <row r="124" spans="1:9" ht="14.25">
      <c r="A124" s="133" t="s">
        <v>11</v>
      </c>
      <c r="B124" s="160" t="s">
        <v>116</v>
      </c>
      <c r="C124" s="161"/>
      <c r="D124" s="256">
        <v>1</v>
      </c>
      <c r="E124" s="51" t="s">
        <v>75</v>
      </c>
      <c r="F124" s="117">
        <f t="shared" si="12"/>
        <v>0.4</v>
      </c>
      <c r="G124" s="121">
        <f t="shared" si="13"/>
        <v>0.4</v>
      </c>
      <c r="H124" s="54"/>
      <c r="I124" s="258">
        <v>0.4</v>
      </c>
    </row>
    <row r="125" spans="1:9" ht="14.25">
      <c r="A125" s="133" t="s">
        <v>11</v>
      </c>
      <c r="B125" s="160" t="s">
        <v>117</v>
      </c>
      <c r="C125" s="161"/>
      <c r="D125" s="254">
        <v>1</v>
      </c>
      <c r="E125" s="51" t="s">
        <v>75</v>
      </c>
      <c r="F125" s="117">
        <f t="shared" si="12"/>
        <v>0.64</v>
      </c>
      <c r="G125" s="121">
        <f t="shared" si="13"/>
        <v>0.64</v>
      </c>
      <c r="H125" s="54"/>
      <c r="I125" s="258">
        <v>0.64</v>
      </c>
    </row>
    <row r="126" spans="1:9" ht="14.25">
      <c r="A126" s="133" t="s">
        <v>11</v>
      </c>
      <c r="B126" s="160" t="s">
        <v>118</v>
      </c>
      <c r="C126" s="161"/>
      <c r="D126" s="256">
        <v>1</v>
      </c>
      <c r="E126" s="51" t="s">
        <v>75</v>
      </c>
      <c r="F126" s="117">
        <f t="shared" si="12"/>
        <v>0.16</v>
      </c>
      <c r="G126" s="121">
        <f t="shared" si="13"/>
        <v>0.16</v>
      </c>
      <c r="H126" s="54"/>
      <c r="I126" s="258">
        <v>0.16</v>
      </c>
    </row>
    <row r="127" spans="1:9" ht="14.25">
      <c r="A127" s="133" t="s">
        <v>11</v>
      </c>
      <c r="B127" s="160" t="s">
        <v>119</v>
      </c>
      <c r="C127" s="161"/>
      <c r="D127" s="256">
        <v>1</v>
      </c>
      <c r="E127" s="51" t="s">
        <v>75</v>
      </c>
      <c r="F127" s="117">
        <f t="shared" si="12"/>
        <v>0.17</v>
      </c>
      <c r="G127" s="121">
        <f t="shared" si="13"/>
        <v>0.17</v>
      </c>
      <c r="H127" s="54"/>
      <c r="I127" s="258">
        <v>0.17</v>
      </c>
    </row>
    <row r="128" spans="1:9" ht="14.25">
      <c r="A128" s="133" t="s">
        <v>11</v>
      </c>
      <c r="B128" s="160" t="s">
        <v>120</v>
      </c>
      <c r="C128" s="161"/>
      <c r="D128" s="256">
        <v>1</v>
      </c>
      <c r="E128" s="51" t="s">
        <v>75</v>
      </c>
      <c r="F128" s="117">
        <f t="shared" si="12"/>
        <v>0.24</v>
      </c>
      <c r="G128" s="121">
        <f t="shared" si="13"/>
        <v>0.24</v>
      </c>
      <c r="H128" s="54"/>
      <c r="I128" s="258">
        <v>0.24</v>
      </c>
    </row>
    <row r="129" spans="1:9" ht="15" thickBot="1">
      <c r="A129" s="157" t="s">
        <v>11</v>
      </c>
      <c r="B129" s="162" t="s">
        <v>121</v>
      </c>
      <c r="C129" s="163"/>
      <c r="D129" s="257">
        <v>1</v>
      </c>
      <c r="E129" s="89" t="s">
        <v>75</v>
      </c>
      <c r="F129" s="130">
        <f t="shared" si="12"/>
        <v>0.33</v>
      </c>
      <c r="G129" s="124">
        <f t="shared" si="13"/>
        <v>0.33</v>
      </c>
      <c r="H129" s="90"/>
      <c r="I129" s="259">
        <v>0.33</v>
      </c>
    </row>
  </sheetData>
  <sheetProtection password="C6D1" sheet="1" objects="1" scenarios="1"/>
  <mergeCells count="5">
    <mergeCell ref="A1:B3"/>
    <mergeCell ref="D11:E11"/>
    <mergeCell ref="A6:G6"/>
    <mergeCell ref="A7:G7"/>
    <mergeCell ref="A8:G8"/>
  </mergeCells>
  <hyperlinks>
    <hyperlink ref="G4" r:id="rId1" display="http://autokraski.dn.ua"/>
  </hyperlinks>
  <printOptions/>
  <pageMargins left="0.63" right="0.31" top="0.26" bottom="0.25" header="0.19" footer="0.26"/>
  <pageSetup horizontalDpi="600" verticalDpi="600" orientation="portrait" paperSize="9" scale="83" r:id="rId3"/>
  <rowBreaks count="1" manualBreakCount="1">
    <brk id="6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12.75390625" style="166" customWidth="1"/>
    <col min="2" max="2" width="52.75390625" style="12" customWidth="1"/>
    <col min="3" max="3" width="9.75390625" style="12" customWidth="1"/>
    <col min="4" max="4" width="9.75390625" style="213" customWidth="1"/>
    <col min="5" max="5" width="5.75390625" style="93" customWidth="1"/>
    <col min="6" max="6" width="9.25390625" style="93" hidden="1" customWidth="1"/>
    <col min="7" max="7" width="14.375" style="92" customWidth="1"/>
    <col min="8" max="8" width="5.75390625" style="166" hidden="1" customWidth="1"/>
    <col min="9" max="9" width="10.625" style="167" hidden="1" customWidth="1"/>
    <col min="10" max="10" width="9.125" style="12" customWidth="1"/>
    <col min="11" max="12" width="0" style="12" hidden="1" customWidth="1"/>
    <col min="13" max="16384" width="9.125" style="12" customWidth="1"/>
  </cols>
  <sheetData>
    <row r="1" spans="1:9" s="8" customFormat="1" ht="18" customHeight="1">
      <c r="A1" s="281" t="s">
        <v>167</v>
      </c>
      <c r="B1" s="281"/>
      <c r="C1" s="95"/>
      <c r="D1" s="96"/>
      <c r="E1" s="98"/>
      <c r="F1" s="98"/>
      <c r="G1" s="5" t="s">
        <v>151</v>
      </c>
      <c r="H1" s="164"/>
      <c r="I1" s="165"/>
    </row>
    <row r="2" spans="1:9" s="8" customFormat="1" ht="18" customHeight="1">
      <c r="A2" s="281"/>
      <c r="B2" s="281"/>
      <c r="D2" s="96"/>
      <c r="E2" s="98"/>
      <c r="F2" s="98"/>
      <c r="G2" s="5" t="s">
        <v>152</v>
      </c>
      <c r="H2" s="164"/>
      <c r="I2" s="165"/>
    </row>
    <row r="3" spans="1:9" s="8" customFormat="1" ht="18" customHeight="1">
      <c r="A3" s="281"/>
      <c r="B3" s="281"/>
      <c r="D3" s="96"/>
      <c r="E3" s="98"/>
      <c r="F3" s="98"/>
      <c r="G3" s="5" t="s">
        <v>153</v>
      </c>
      <c r="H3" s="164"/>
      <c r="I3" s="165"/>
    </row>
    <row r="4" spans="1:9" s="8" customFormat="1" ht="18" customHeight="1">
      <c r="A4" s="1"/>
      <c r="B4" s="9"/>
      <c r="D4" s="96"/>
      <c r="E4" s="98"/>
      <c r="F4" s="98"/>
      <c r="G4" s="276" t="s">
        <v>154</v>
      </c>
      <c r="H4" s="164"/>
      <c r="I4" s="165"/>
    </row>
    <row r="5" spans="1:9" s="8" customFormat="1" ht="15.75">
      <c r="A5" s="1"/>
      <c r="B5" s="9"/>
      <c r="D5" s="96"/>
      <c r="E5" s="98"/>
      <c r="F5" s="98"/>
      <c r="G5" s="276"/>
      <c r="H5" s="164"/>
      <c r="I5" s="165"/>
    </row>
    <row r="6" spans="1:7" ht="23.25">
      <c r="A6" s="286" t="str">
        <f>IF($M$14=0,"ОПТОВЫЙ ПРЕЙСКУРАНТ ЦЕН НА ПРОДУКЦИЮ","РОЗНИЧНЫЙ ПРЕЙСКУРАНТ ЦЕН НА ПРОДУКЦИЮ")</f>
        <v>ОПТОВЫЙ ПРЕЙСКУРАНТ ЦЕН НА ПРОДУКЦИЮ</v>
      </c>
      <c r="B6" s="286"/>
      <c r="C6" s="286"/>
      <c r="D6" s="286"/>
      <c r="E6" s="286"/>
      <c r="F6" s="286"/>
      <c r="G6" s="286"/>
    </row>
    <row r="7" spans="1:7" ht="23.25">
      <c r="A7" s="290" t="s">
        <v>147</v>
      </c>
      <c r="B7" s="290"/>
      <c r="C7" s="290"/>
      <c r="D7" s="290"/>
      <c r="E7" s="290"/>
      <c r="F7" s="290"/>
      <c r="G7" s="290"/>
    </row>
    <row r="8" spans="1:7" ht="18.75">
      <c r="A8" s="291" t="s">
        <v>122</v>
      </c>
      <c r="B8" s="291"/>
      <c r="C8" s="291"/>
      <c r="D8" s="291"/>
      <c r="E8" s="291"/>
      <c r="F8" s="291"/>
      <c r="G8" s="291"/>
    </row>
    <row r="9" spans="1:10" ht="16.5" thickBot="1">
      <c r="A9" s="168"/>
      <c r="B9" s="8"/>
      <c r="D9" s="169"/>
      <c r="E9" s="15" t="s">
        <v>1</v>
      </c>
      <c r="F9" s="15"/>
      <c r="G9" s="16">
        <v>38749</v>
      </c>
      <c r="I9" s="170"/>
      <c r="J9" s="302" t="s">
        <v>148</v>
      </c>
    </row>
    <row r="10" spans="2:10" ht="18" customHeight="1" thickBot="1">
      <c r="B10" s="171"/>
      <c r="C10" s="171"/>
      <c r="D10" s="92"/>
      <c r="J10" s="20">
        <v>1</v>
      </c>
    </row>
    <row r="11" spans="1:9" ht="18" customHeight="1" thickBot="1">
      <c r="A11" s="172"/>
      <c r="B11" s="102"/>
      <c r="C11" s="102"/>
      <c r="D11" s="103"/>
      <c r="E11" s="105"/>
      <c r="F11" s="105"/>
      <c r="G11" s="103"/>
      <c r="H11" s="106"/>
      <c r="I11" s="173"/>
    </row>
    <row r="12" spans="1:9" ht="15" thickBot="1">
      <c r="A12" s="174"/>
      <c r="B12" s="175" t="s">
        <v>2</v>
      </c>
      <c r="C12" s="176" t="s">
        <v>3</v>
      </c>
      <c r="D12" s="288" t="s">
        <v>4</v>
      </c>
      <c r="E12" s="289"/>
      <c r="F12" s="177"/>
      <c r="G12" s="178" t="str">
        <f>IF($J$10=1,"Цена EURO","Цена UAH")</f>
        <v>Цена EURO</v>
      </c>
      <c r="H12" s="177" t="s">
        <v>5</v>
      </c>
      <c r="I12" s="32" t="s">
        <v>6</v>
      </c>
    </row>
    <row r="13" spans="1:13" ht="16.5" thickBot="1">
      <c r="A13" s="108"/>
      <c r="B13" s="34" t="s">
        <v>7</v>
      </c>
      <c r="C13" s="110"/>
      <c r="D13" s="179"/>
      <c r="E13" s="112"/>
      <c r="F13" s="180"/>
      <c r="G13" s="181"/>
      <c r="H13" s="180"/>
      <c r="I13" s="303"/>
      <c r="J13" s="292" t="s">
        <v>168</v>
      </c>
      <c r="K13" s="298" t="s">
        <v>9</v>
      </c>
      <c r="L13" s="293" t="s">
        <v>10</v>
      </c>
      <c r="M13" s="295"/>
    </row>
    <row r="14" spans="1:13" ht="15" customHeight="1" thickBot="1">
      <c r="A14" s="182" t="s">
        <v>11</v>
      </c>
      <c r="B14" s="183" t="s">
        <v>123</v>
      </c>
      <c r="C14" s="184">
        <v>12</v>
      </c>
      <c r="D14" s="185">
        <v>2</v>
      </c>
      <c r="E14" s="260" t="s">
        <v>26</v>
      </c>
      <c r="F14" s="186">
        <f>((I14*(100-$J$14)/100)*((100-$K$14)/100))*((100-$L$14)/100)</f>
        <v>6.58</v>
      </c>
      <c r="G14" s="187">
        <f>IF($M$14=0,F14*$J$10,ROUND((F14+F14/100*$M$14)*$J$10,0))</f>
        <v>6.58</v>
      </c>
      <c r="H14" s="30"/>
      <c r="I14" s="304">
        <v>6.58</v>
      </c>
      <c r="J14" s="300">
        <v>0</v>
      </c>
      <c r="K14" s="299">
        <v>0</v>
      </c>
      <c r="L14" s="294">
        <v>0</v>
      </c>
      <c r="M14" s="280"/>
    </row>
    <row r="15" spans="1:9" ht="15.75" thickBot="1">
      <c r="A15" s="33"/>
      <c r="B15" s="58" t="s">
        <v>16</v>
      </c>
      <c r="C15" s="59"/>
      <c r="D15" s="203"/>
      <c r="E15" s="203"/>
      <c r="F15" s="189"/>
      <c r="G15" s="74"/>
      <c r="H15" s="60"/>
      <c r="I15" s="190"/>
    </row>
    <row r="16" spans="1:9" ht="15" thickBot="1">
      <c r="A16" s="40" t="s">
        <v>11</v>
      </c>
      <c r="B16" s="191" t="s">
        <v>124</v>
      </c>
      <c r="C16" s="84">
        <v>12</v>
      </c>
      <c r="D16" s="43">
        <v>1</v>
      </c>
      <c r="E16" s="261" t="s">
        <v>26</v>
      </c>
      <c r="F16" s="192">
        <f>((I16*(100-$J$14)/100)*((100-$K$14)/100))*((100-$L$14)/100)</f>
        <v>5.77</v>
      </c>
      <c r="G16" s="45">
        <f>IF($M$14=0,F16*$J$10,ROUND((F16+F16/100*$M$14)*$J$10,0))</f>
        <v>5.77</v>
      </c>
      <c r="H16" s="193"/>
      <c r="I16" s="275">
        <v>5.77</v>
      </c>
    </row>
    <row r="17" spans="1:9" ht="15" thickBot="1">
      <c r="A17" s="40" t="s">
        <v>11</v>
      </c>
      <c r="B17" s="191" t="s">
        <v>165</v>
      </c>
      <c r="C17" s="84"/>
      <c r="D17" s="43">
        <v>1</v>
      </c>
      <c r="E17" s="261" t="s">
        <v>26</v>
      </c>
      <c r="F17" s="192">
        <f>((I17*(100-$J$14)/100)*((100-$K$14)/100))*((100-$L$14)/100)</f>
        <v>7.95</v>
      </c>
      <c r="G17" s="45">
        <f>IF($M$14=0,F17*$J$10,ROUND((F17+F17/100*$M$14)*$J$10,0))</f>
        <v>7.95</v>
      </c>
      <c r="H17" s="193"/>
      <c r="I17" s="275">
        <v>7.95</v>
      </c>
    </row>
    <row r="18" spans="1:9" ht="17.25" customHeight="1" thickBot="1">
      <c r="A18" s="33"/>
      <c r="B18" s="58" t="s">
        <v>125</v>
      </c>
      <c r="C18" s="59"/>
      <c r="D18" s="203"/>
      <c r="E18" s="203"/>
      <c r="F18" s="188"/>
      <c r="G18" s="201"/>
      <c r="H18" s="60"/>
      <c r="I18" s="76"/>
    </row>
    <row r="19" spans="1:9" ht="14.25">
      <c r="A19" s="141" t="s">
        <v>11</v>
      </c>
      <c r="B19" s="131" t="s">
        <v>126</v>
      </c>
      <c r="C19" s="84"/>
      <c r="D19" s="263"/>
      <c r="E19" s="264"/>
      <c r="F19" s="192">
        <f>((I19*(100-$J$14)/100)*((100-$K$14)/100))*((100-$L$14)/100)</f>
        <v>8.36</v>
      </c>
      <c r="G19" s="45">
        <f>IF($M$14=0,F19*$J$10,ROUND((F19+F19/100*$M$14)*$J$10,0))</f>
        <v>8.36</v>
      </c>
      <c r="H19" s="193"/>
      <c r="I19" s="273">
        <v>8.36</v>
      </c>
    </row>
    <row r="20" spans="1:9" ht="13.5" customHeight="1">
      <c r="A20" s="141" t="s">
        <v>11</v>
      </c>
      <c r="B20" s="132" t="s">
        <v>127</v>
      </c>
      <c r="C20" s="84">
        <v>12</v>
      </c>
      <c r="D20" s="263">
        <v>1</v>
      </c>
      <c r="E20" s="265" t="s">
        <v>13</v>
      </c>
      <c r="F20" s="194">
        <f>((I20*(100-$J$14)/100)*((100-$K$14)/100))*((100-$L$14)/100)</f>
        <v>10.3</v>
      </c>
      <c r="G20" s="195">
        <f>IF($M$14=0,F20*$J$10,ROUND((F20+F20/100*$M$14)*$J$10,0))</f>
        <v>10.3</v>
      </c>
      <c r="H20" s="196"/>
      <c r="I20" s="273">
        <v>10.3</v>
      </c>
    </row>
    <row r="21" spans="1:9" ht="15" thickBot="1">
      <c r="A21" s="143" t="s">
        <v>11</v>
      </c>
      <c r="B21" s="140" t="s">
        <v>128</v>
      </c>
      <c r="C21" s="125">
        <v>12</v>
      </c>
      <c r="D21" s="266" t="s">
        <v>129</v>
      </c>
      <c r="E21" s="267" t="s">
        <v>13</v>
      </c>
      <c r="F21" s="198">
        <f>((I21*(100-$J$14)/100)*((100-$K$14)/100))*((100-$L$14)/100)</f>
        <v>18.67</v>
      </c>
      <c r="G21" s="199">
        <f>IF($M$14=0,F21*$J$10,ROUND((F21+F21/100*$M$14)*$J$10,0))</f>
        <v>18.67</v>
      </c>
      <c r="H21" s="200"/>
      <c r="I21" s="273">
        <v>18.67</v>
      </c>
    </row>
    <row r="22" spans="1:9" ht="15.75" customHeight="1" thickBot="1">
      <c r="A22" s="33"/>
      <c r="B22" s="58" t="s">
        <v>24</v>
      </c>
      <c r="C22" s="59"/>
      <c r="D22" s="203"/>
      <c r="E22" s="203"/>
      <c r="F22" s="203"/>
      <c r="G22" s="38"/>
      <c r="H22" s="60"/>
      <c r="I22" s="60"/>
    </row>
    <row r="23" spans="1:9" ht="13.5" customHeight="1" thickBot="1">
      <c r="A23" s="182" t="s">
        <v>11</v>
      </c>
      <c r="B23" s="48" t="s">
        <v>150</v>
      </c>
      <c r="C23" s="72">
        <v>12</v>
      </c>
      <c r="D23" s="73">
        <v>1</v>
      </c>
      <c r="E23" s="260" t="s">
        <v>26</v>
      </c>
      <c r="F23" s="186">
        <f>((I23*(100-$J$14)/100)*((100-$K$14)/100))*((100-$L$14)/100)</f>
        <v>5.29</v>
      </c>
      <c r="G23" s="187">
        <f>IF($M$14=0,F23*$J$10,ROUND((F23+F23/100*$M$14)*$J$10,0))</f>
        <v>5.29</v>
      </c>
      <c r="H23" s="204"/>
      <c r="I23" s="274">
        <v>5.29</v>
      </c>
    </row>
    <row r="24" spans="1:9" ht="15.75" thickBot="1">
      <c r="A24" s="33"/>
      <c r="B24" s="58" t="s">
        <v>130</v>
      </c>
      <c r="C24" s="59"/>
      <c r="D24" s="59"/>
      <c r="E24" s="59"/>
      <c r="F24" s="36"/>
      <c r="G24" s="38"/>
      <c r="H24" s="60"/>
      <c r="I24" s="205"/>
    </row>
    <row r="25" spans="1:9" ht="14.25">
      <c r="A25" s="40" t="s">
        <v>11</v>
      </c>
      <c r="B25" s="83" t="s">
        <v>131</v>
      </c>
      <c r="C25" s="61">
        <v>4</v>
      </c>
      <c r="D25" s="142">
        <v>4</v>
      </c>
      <c r="E25" s="261" t="s">
        <v>13</v>
      </c>
      <c r="F25" s="192">
        <f>((I25*(100-$J$14)/100)*((100-$K$14)/100))*((100-$L$14)/100)</f>
        <v>45.94</v>
      </c>
      <c r="G25" s="45">
        <f aca="true" t="shared" si="0" ref="G25:G32">IF($M$14=0,F25*$J$10,ROUND((F25+F25/100*$M$14)*$J$10,0))</f>
        <v>45.94</v>
      </c>
      <c r="H25" s="193"/>
      <c r="I25" s="273">
        <v>45.94</v>
      </c>
    </row>
    <row r="26" spans="1:9" ht="14.25">
      <c r="A26" s="47" t="s">
        <v>11</v>
      </c>
      <c r="B26" s="85" t="s">
        <v>132</v>
      </c>
      <c r="C26" s="62">
        <v>4</v>
      </c>
      <c r="D26" s="206" t="s">
        <v>133</v>
      </c>
      <c r="E26" s="262" t="s">
        <v>13</v>
      </c>
      <c r="F26" s="194">
        <f>((I26*(100-$J$14)/100)*((100-$K$14)/100))*((100-$L$14)/100)</f>
        <v>45.96</v>
      </c>
      <c r="G26" s="195">
        <f t="shared" si="0"/>
        <v>45.96</v>
      </c>
      <c r="H26" s="196"/>
      <c r="I26" s="273">
        <v>45.96</v>
      </c>
    </row>
    <row r="27" spans="1:9" ht="14.25">
      <c r="A27" s="79" t="s">
        <v>11</v>
      </c>
      <c r="B27" s="85" t="s">
        <v>134</v>
      </c>
      <c r="C27" s="62">
        <v>4</v>
      </c>
      <c r="D27" s="206" t="s">
        <v>133</v>
      </c>
      <c r="E27" s="262" t="s">
        <v>13</v>
      </c>
      <c r="F27" s="194">
        <f>((I27*(100-$J$14)/100)*((100-$K$14)/100))*((100-$L$14)/100)</f>
        <v>45.96</v>
      </c>
      <c r="G27" s="195">
        <f t="shared" si="0"/>
        <v>45.96</v>
      </c>
      <c r="H27" s="196"/>
      <c r="I27" s="273">
        <v>45.96</v>
      </c>
    </row>
    <row r="28" spans="1:9" ht="14.25">
      <c r="A28" s="47" t="s">
        <v>11</v>
      </c>
      <c r="B28" s="85" t="s">
        <v>135</v>
      </c>
      <c r="C28" s="62">
        <v>4</v>
      </c>
      <c r="D28" s="206">
        <v>4</v>
      </c>
      <c r="E28" s="262" t="s">
        <v>13</v>
      </c>
      <c r="F28" s="194">
        <f aca="true" t="shared" si="1" ref="F28:F39">((I28*(100-$J$14)/100)*((100-$K$14)/100))*((100-$L$14)/100)</f>
        <v>45.96</v>
      </c>
      <c r="G28" s="195">
        <f t="shared" si="0"/>
        <v>45.96</v>
      </c>
      <c r="H28" s="196"/>
      <c r="I28" s="273">
        <v>45.96</v>
      </c>
    </row>
    <row r="29" spans="1:9" ht="14.25">
      <c r="A29" s="47" t="s">
        <v>11</v>
      </c>
      <c r="B29" s="85" t="s">
        <v>136</v>
      </c>
      <c r="C29" s="62">
        <v>4</v>
      </c>
      <c r="D29" s="206">
        <v>4</v>
      </c>
      <c r="E29" s="262" t="s">
        <v>13</v>
      </c>
      <c r="F29" s="194">
        <f t="shared" si="1"/>
        <v>45.94</v>
      </c>
      <c r="G29" s="195">
        <f t="shared" si="0"/>
        <v>45.94</v>
      </c>
      <c r="H29" s="196"/>
      <c r="I29" s="273">
        <v>45.94</v>
      </c>
    </row>
    <row r="30" spans="1:9" ht="14.25">
      <c r="A30" s="47" t="s">
        <v>11</v>
      </c>
      <c r="B30" s="85" t="s">
        <v>137</v>
      </c>
      <c r="C30" s="62">
        <v>4</v>
      </c>
      <c r="D30" s="206">
        <v>4</v>
      </c>
      <c r="E30" s="262" t="s">
        <v>13</v>
      </c>
      <c r="F30" s="194">
        <f t="shared" si="1"/>
        <v>45.94</v>
      </c>
      <c r="G30" s="195">
        <f t="shared" si="0"/>
        <v>45.94</v>
      </c>
      <c r="H30" s="196"/>
      <c r="I30" s="273">
        <v>45.94</v>
      </c>
    </row>
    <row r="31" spans="1:9" ht="14.25">
      <c r="A31" s="47" t="s">
        <v>11</v>
      </c>
      <c r="B31" s="85" t="s">
        <v>138</v>
      </c>
      <c r="C31" s="62">
        <v>4</v>
      </c>
      <c r="D31" s="206">
        <v>4</v>
      </c>
      <c r="E31" s="262" t="s">
        <v>13</v>
      </c>
      <c r="F31" s="194">
        <f t="shared" si="1"/>
        <v>45.96</v>
      </c>
      <c r="G31" s="195">
        <f t="shared" si="0"/>
        <v>45.96</v>
      </c>
      <c r="H31" s="196"/>
      <c r="I31" s="273">
        <v>45.96</v>
      </c>
    </row>
    <row r="32" spans="1:9" ht="14.25">
      <c r="A32" s="47" t="s">
        <v>11</v>
      </c>
      <c r="B32" s="85" t="s">
        <v>139</v>
      </c>
      <c r="C32" s="62">
        <v>4</v>
      </c>
      <c r="D32" s="206">
        <v>4</v>
      </c>
      <c r="E32" s="262" t="s">
        <v>13</v>
      </c>
      <c r="F32" s="194">
        <f t="shared" si="1"/>
        <v>45.94</v>
      </c>
      <c r="G32" s="195">
        <f t="shared" si="0"/>
        <v>45.94</v>
      </c>
      <c r="H32" s="196"/>
      <c r="I32" s="273">
        <v>45.94</v>
      </c>
    </row>
    <row r="33" spans="1:9" ht="14.25">
      <c r="A33" s="47" t="s">
        <v>11</v>
      </c>
      <c r="B33" s="85" t="s">
        <v>140</v>
      </c>
      <c r="C33" s="62">
        <v>4</v>
      </c>
      <c r="D33" s="206">
        <v>4</v>
      </c>
      <c r="E33" s="262" t="s">
        <v>13</v>
      </c>
      <c r="F33" s="194">
        <f t="shared" si="1"/>
        <v>45.94</v>
      </c>
      <c r="G33" s="195">
        <f aca="true" t="shared" si="2" ref="G33:G39">IF($M$14=0,F33*$J$10,ROUND((F33+F33/100*$M$14)*$J$10,0))</f>
        <v>45.94</v>
      </c>
      <c r="H33" s="196"/>
      <c r="I33" s="273">
        <v>45.94</v>
      </c>
    </row>
    <row r="34" spans="1:9" ht="14.25">
      <c r="A34" s="47" t="s">
        <v>11</v>
      </c>
      <c r="B34" s="207" t="s">
        <v>141</v>
      </c>
      <c r="C34" s="62">
        <v>4</v>
      </c>
      <c r="D34" s="206">
        <v>4</v>
      </c>
      <c r="E34" s="262" t="s">
        <v>13</v>
      </c>
      <c r="F34" s="194">
        <f t="shared" si="1"/>
        <v>45.94</v>
      </c>
      <c r="G34" s="195">
        <f t="shared" si="2"/>
        <v>45.94</v>
      </c>
      <c r="H34" s="196"/>
      <c r="I34" s="273">
        <v>45.94</v>
      </c>
    </row>
    <row r="35" spans="1:9" ht="14.25">
      <c r="A35" s="47" t="s">
        <v>11</v>
      </c>
      <c r="B35" s="208" t="s">
        <v>142</v>
      </c>
      <c r="C35" s="62">
        <v>4</v>
      </c>
      <c r="D35" s="206">
        <v>4</v>
      </c>
      <c r="E35" s="262" t="s">
        <v>13</v>
      </c>
      <c r="F35" s="194">
        <f t="shared" si="1"/>
        <v>45.94</v>
      </c>
      <c r="G35" s="195">
        <f t="shared" si="2"/>
        <v>45.94</v>
      </c>
      <c r="H35" s="196"/>
      <c r="I35" s="273">
        <v>45.94</v>
      </c>
    </row>
    <row r="36" spans="1:9" ht="14.25">
      <c r="A36" s="47" t="s">
        <v>11</v>
      </c>
      <c r="B36" s="208" t="s">
        <v>143</v>
      </c>
      <c r="C36" s="62">
        <v>4</v>
      </c>
      <c r="D36" s="206">
        <v>4</v>
      </c>
      <c r="E36" s="262" t="s">
        <v>13</v>
      </c>
      <c r="F36" s="194">
        <f t="shared" si="1"/>
        <v>45.91</v>
      </c>
      <c r="G36" s="195">
        <f t="shared" si="2"/>
        <v>45.91</v>
      </c>
      <c r="H36" s="196"/>
      <c r="I36" s="273">
        <v>45.91</v>
      </c>
    </row>
    <row r="37" spans="1:9" ht="14.25">
      <c r="A37" s="47" t="s">
        <v>11</v>
      </c>
      <c r="B37" s="207" t="s">
        <v>166</v>
      </c>
      <c r="C37" s="268">
        <v>1</v>
      </c>
      <c r="D37" s="269"/>
      <c r="E37" s="262"/>
      <c r="F37" s="194">
        <f t="shared" si="1"/>
        <v>15.13</v>
      </c>
      <c r="G37" s="195">
        <f t="shared" si="2"/>
        <v>15.13</v>
      </c>
      <c r="H37" s="196"/>
      <c r="I37" s="273">
        <v>15.13</v>
      </c>
    </row>
    <row r="38" spans="1:9" ht="15">
      <c r="A38" s="131" t="s">
        <v>11</v>
      </c>
      <c r="B38" s="270" t="s">
        <v>144</v>
      </c>
      <c r="C38" s="52">
        <v>1</v>
      </c>
      <c r="D38" s="271"/>
      <c r="E38" s="272"/>
      <c r="F38" s="194">
        <f t="shared" si="1"/>
        <v>6.46</v>
      </c>
      <c r="G38" s="195">
        <f t="shared" si="2"/>
        <v>6.46</v>
      </c>
      <c r="H38" s="196"/>
      <c r="I38" s="273">
        <v>6.46</v>
      </c>
    </row>
    <row r="39" spans="1:9" ht="15.75" thickBot="1">
      <c r="A39" s="157" t="s">
        <v>11</v>
      </c>
      <c r="B39" s="209" t="s">
        <v>145</v>
      </c>
      <c r="C39" s="210">
        <v>1</v>
      </c>
      <c r="D39" s="211"/>
      <c r="E39" s="212"/>
      <c r="F39" s="194">
        <f t="shared" si="1"/>
        <v>11.3</v>
      </c>
      <c r="G39" s="195">
        <f t="shared" si="2"/>
        <v>11.3</v>
      </c>
      <c r="H39" s="196"/>
      <c r="I39" s="273">
        <v>11.3</v>
      </c>
    </row>
    <row r="40" ht="14.25">
      <c r="B40" s="22"/>
    </row>
    <row r="41" ht="14.25">
      <c r="H41" s="214"/>
    </row>
    <row r="43" spans="1:4" ht="14.25">
      <c r="A43" s="215"/>
      <c r="B43" s="215"/>
      <c r="C43" s="215"/>
      <c r="D43" s="216"/>
    </row>
    <row r="44" spans="1:4" ht="14.25">
      <c r="A44" s="215"/>
      <c r="B44" s="215"/>
      <c r="C44" s="215"/>
      <c r="D44" s="216"/>
    </row>
    <row r="45" spans="1:4" ht="14.25">
      <c r="A45" s="215"/>
      <c r="B45" s="215"/>
      <c r="C45" s="215"/>
      <c r="D45" s="216"/>
    </row>
    <row r="52" spans="1:4" ht="14.25">
      <c r="A52" s="215"/>
      <c r="B52" s="215"/>
      <c r="C52" s="215"/>
      <c r="D52" s="216"/>
    </row>
    <row r="55" spans="1:4" ht="14.25">
      <c r="A55" s="215"/>
      <c r="B55" s="78"/>
      <c r="C55" s="78"/>
      <c r="D55" s="216"/>
    </row>
    <row r="56" spans="1:4" ht="14.25">
      <c r="A56" s="215"/>
      <c r="B56" s="78"/>
      <c r="C56" s="78"/>
      <c r="D56" s="216"/>
    </row>
    <row r="57" spans="1:8" ht="14.25">
      <c r="A57" s="215"/>
      <c r="B57" s="78"/>
      <c r="C57" s="78"/>
      <c r="D57" s="216"/>
      <c r="H57" s="214"/>
    </row>
    <row r="58" spans="1:8" ht="14.25">
      <c r="A58" s="215"/>
      <c r="B58" s="78"/>
      <c r="C58" s="78"/>
      <c r="D58" s="216"/>
      <c r="H58" s="214"/>
    </row>
    <row r="59" ht="14.25">
      <c r="A59" s="215"/>
    </row>
    <row r="60" spans="1:4" ht="14.25">
      <c r="A60" s="215"/>
      <c r="B60" s="215"/>
      <c r="C60" s="215"/>
      <c r="D60" s="216"/>
    </row>
    <row r="61" spans="1:8" ht="14.25">
      <c r="A61" s="215"/>
      <c r="B61" s="215"/>
      <c r="C61" s="215"/>
      <c r="D61" s="216"/>
      <c r="H61" s="214"/>
    </row>
    <row r="62" spans="1:8" ht="14.25">
      <c r="A62" s="215"/>
      <c r="B62" s="78"/>
      <c r="C62" s="78"/>
      <c r="D62" s="216"/>
      <c r="H62" s="214"/>
    </row>
    <row r="63" spans="1:4" ht="14.25">
      <c r="A63" s="215"/>
      <c r="B63" s="78"/>
      <c r="C63" s="78"/>
      <c r="D63" s="216"/>
    </row>
    <row r="64" spans="1:4" ht="14.25">
      <c r="A64" s="215"/>
      <c r="B64" s="78"/>
      <c r="C64" s="78"/>
      <c r="D64" s="216"/>
    </row>
    <row r="65" spans="1:4" ht="14.25">
      <c r="A65" s="215"/>
      <c r="B65" s="100"/>
      <c r="C65" s="100"/>
      <c r="D65" s="217"/>
    </row>
    <row r="66" spans="1:8" ht="14.25">
      <c r="A66" s="215"/>
      <c r="B66" s="218"/>
      <c r="C66" s="218"/>
      <c r="D66" s="216"/>
      <c r="H66" s="214"/>
    </row>
    <row r="67" spans="1:8" ht="14.25">
      <c r="A67" s="215"/>
      <c r="B67" s="215"/>
      <c r="C67" s="215"/>
      <c r="D67" s="216"/>
      <c r="H67" s="214"/>
    </row>
    <row r="68" spans="1:4" ht="14.25">
      <c r="A68" s="215"/>
      <c r="B68" s="215"/>
      <c r="C68" s="215"/>
      <c r="D68" s="216"/>
    </row>
    <row r="69" ht="14.25">
      <c r="A69" s="215"/>
    </row>
    <row r="70" spans="1:8" ht="14.25">
      <c r="A70" s="215"/>
      <c r="B70" s="78"/>
      <c r="C70" s="78"/>
      <c r="D70" s="216"/>
      <c r="H70" s="214"/>
    </row>
    <row r="71" spans="1:8" ht="14.25">
      <c r="A71" s="215"/>
      <c r="B71" s="78"/>
      <c r="C71" s="78"/>
      <c r="D71" s="216"/>
      <c r="H71" s="214"/>
    </row>
    <row r="72" spans="1:4" ht="14.25">
      <c r="A72" s="215"/>
      <c r="B72" s="78"/>
      <c r="C72" s="78"/>
      <c r="D72" s="216"/>
    </row>
    <row r="73" spans="1:4" ht="14.25">
      <c r="A73" s="215"/>
      <c r="B73" s="100"/>
      <c r="C73" s="100"/>
      <c r="D73" s="217"/>
    </row>
    <row r="74" spans="1:8" ht="14.25">
      <c r="A74" s="215"/>
      <c r="B74" s="215"/>
      <c r="C74" s="215"/>
      <c r="D74" s="216"/>
      <c r="H74" s="214"/>
    </row>
    <row r="75" spans="1:8" ht="14.25">
      <c r="A75" s="215"/>
      <c r="B75" s="215"/>
      <c r="C75" s="215"/>
      <c r="D75" s="216"/>
      <c r="H75" s="214"/>
    </row>
    <row r="76" spans="1:8" ht="14.25">
      <c r="A76" s="215"/>
      <c r="B76" s="215"/>
      <c r="C76" s="215"/>
      <c r="D76" s="216"/>
      <c r="H76" s="214"/>
    </row>
    <row r="77" spans="1:4" ht="14.25">
      <c r="A77" s="215"/>
      <c r="B77" s="100"/>
      <c r="C77" s="100"/>
      <c r="D77" s="217"/>
    </row>
    <row r="78" spans="1:8" ht="14.25">
      <c r="A78" s="215"/>
      <c r="B78" s="215"/>
      <c r="C78" s="215"/>
      <c r="D78" s="216"/>
      <c r="H78" s="214"/>
    </row>
    <row r="79" spans="1:8" ht="14.25">
      <c r="A79" s="215"/>
      <c r="B79" s="215"/>
      <c r="C79" s="215"/>
      <c r="D79" s="216"/>
      <c r="H79" s="214"/>
    </row>
    <row r="80" spans="1:8" ht="14.25">
      <c r="A80" s="215"/>
      <c r="B80" s="215"/>
      <c r="C80" s="215"/>
      <c r="D80" s="216"/>
      <c r="H80" s="214"/>
    </row>
    <row r="81" spans="1:8" ht="14.25">
      <c r="A81" s="215"/>
      <c r="B81" s="215"/>
      <c r="C81" s="215"/>
      <c r="D81" s="216"/>
      <c r="H81" s="214"/>
    </row>
    <row r="82" spans="1:4" ht="14.25">
      <c r="A82" s="215"/>
      <c r="B82" s="100"/>
      <c r="C82" s="100"/>
      <c r="D82" s="217"/>
    </row>
    <row r="83" spans="1:4" ht="14.25">
      <c r="A83" s="215"/>
      <c r="B83" s="215"/>
      <c r="C83" s="215"/>
      <c r="D83" s="216"/>
    </row>
    <row r="84" spans="1:4" ht="14.25">
      <c r="A84" s="215"/>
      <c r="B84" s="215"/>
      <c r="C84" s="215"/>
      <c r="D84" s="216"/>
    </row>
    <row r="85" spans="1:4" ht="14.25">
      <c r="A85" s="215"/>
      <c r="B85" s="215"/>
      <c r="C85" s="215"/>
      <c r="D85" s="216"/>
    </row>
    <row r="86" spans="1:4" ht="14.25">
      <c r="A86" s="215"/>
      <c r="B86" s="215"/>
      <c r="C86" s="215"/>
      <c r="D86" s="216"/>
    </row>
    <row r="87" spans="1:4" ht="14.25">
      <c r="A87" s="215"/>
      <c r="B87" s="215"/>
      <c r="C87" s="215"/>
      <c r="D87" s="216"/>
    </row>
    <row r="88" spans="1:4" ht="14.25">
      <c r="A88" s="215"/>
      <c r="B88" s="215"/>
      <c r="C88" s="215"/>
      <c r="D88" s="216"/>
    </row>
    <row r="89" spans="1:4" ht="14.25">
      <c r="A89" s="215"/>
      <c r="B89" s="215"/>
      <c r="C89" s="215"/>
      <c r="D89" s="216"/>
    </row>
    <row r="90" spans="1:4" ht="14.25">
      <c r="A90" s="215"/>
      <c r="B90" s="215"/>
      <c r="C90" s="215"/>
      <c r="D90" s="216"/>
    </row>
    <row r="91" spans="1:4" ht="14.25">
      <c r="A91" s="215"/>
      <c r="B91" s="215"/>
      <c r="C91" s="215"/>
      <c r="D91" s="216"/>
    </row>
    <row r="92" spans="1:4" ht="14.25">
      <c r="A92" s="215"/>
      <c r="B92" s="100"/>
      <c r="C92" s="100"/>
      <c r="D92" s="217"/>
    </row>
    <row r="93" spans="1:8" ht="14.25">
      <c r="A93" s="215"/>
      <c r="B93" s="215"/>
      <c r="C93" s="215"/>
      <c r="D93" s="216"/>
      <c r="H93" s="214"/>
    </row>
    <row r="94" spans="1:8" ht="14.25">
      <c r="A94" s="215"/>
      <c r="B94" s="215"/>
      <c r="C94" s="215"/>
      <c r="D94" s="216"/>
      <c r="H94" s="214"/>
    </row>
    <row r="95" spans="1:8" ht="14.25">
      <c r="A95" s="215"/>
      <c r="B95" s="215"/>
      <c r="C95" s="215"/>
      <c r="D95" s="216"/>
      <c r="H95" s="214"/>
    </row>
    <row r="96" spans="1:8" ht="14.25">
      <c r="A96" s="215"/>
      <c r="B96" s="215"/>
      <c r="C96" s="215"/>
      <c r="D96" s="216"/>
      <c r="H96" s="214"/>
    </row>
    <row r="97" spans="1:8" ht="14.25">
      <c r="A97" s="215"/>
      <c r="B97" s="215"/>
      <c r="C97" s="215"/>
      <c r="D97" s="216"/>
      <c r="H97" s="214"/>
    </row>
    <row r="98" spans="1:4" ht="14.25">
      <c r="A98" s="215"/>
      <c r="B98" s="215"/>
      <c r="C98" s="215"/>
      <c r="D98" s="216"/>
    </row>
    <row r="99" spans="1:8" ht="14.25">
      <c r="A99" s="215"/>
      <c r="B99" s="215"/>
      <c r="C99" s="215"/>
      <c r="D99" s="216"/>
      <c r="H99" s="214"/>
    </row>
    <row r="100" spans="1:8" ht="14.25">
      <c r="A100" s="215"/>
      <c r="B100" s="215"/>
      <c r="C100" s="215"/>
      <c r="D100" s="216"/>
      <c r="H100" s="214"/>
    </row>
    <row r="101" spans="1:8" ht="14.25">
      <c r="A101" s="215"/>
      <c r="B101" s="215"/>
      <c r="C101" s="215"/>
      <c r="D101" s="216"/>
      <c r="H101" s="214"/>
    </row>
    <row r="102" spans="1:4" ht="14.25">
      <c r="A102" s="215"/>
      <c r="B102" s="215"/>
      <c r="C102" s="215"/>
      <c r="D102" s="216"/>
    </row>
    <row r="103" spans="1:8" ht="14.25">
      <c r="A103" s="215"/>
      <c r="B103" s="215"/>
      <c r="C103" s="215"/>
      <c r="D103" s="216"/>
      <c r="H103" s="214"/>
    </row>
    <row r="104" spans="1:8" ht="14.25">
      <c r="A104" s="215"/>
      <c r="B104" s="215"/>
      <c r="C104" s="215"/>
      <c r="D104" s="216"/>
      <c r="H104" s="214"/>
    </row>
    <row r="105" spans="1:8" ht="14.25">
      <c r="A105" s="215"/>
      <c r="B105" s="215"/>
      <c r="C105" s="215"/>
      <c r="D105" s="216"/>
      <c r="H105" s="214"/>
    </row>
    <row r="106" spans="1:8" ht="14.25">
      <c r="A106" s="215"/>
      <c r="B106" s="215"/>
      <c r="C106" s="215"/>
      <c r="D106" s="216"/>
      <c r="H106" s="214"/>
    </row>
    <row r="107" spans="1:8" ht="14.25">
      <c r="A107" s="215"/>
      <c r="B107" s="215"/>
      <c r="C107" s="215"/>
      <c r="D107" s="216"/>
      <c r="H107" s="214"/>
    </row>
    <row r="108" spans="1:8" ht="14.25">
      <c r="A108" s="215"/>
      <c r="B108" s="215"/>
      <c r="C108" s="215"/>
      <c r="D108" s="216"/>
      <c r="H108" s="214"/>
    </row>
    <row r="109" spans="1:8" ht="14.25">
      <c r="A109" s="215"/>
      <c r="B109" s="215"/>
      <c r="C109" s="215"/>
      <c r="D109" s="216"/>
      <c r="H109" s="214"/>
    </row>
    <row r="110" spans="1:4" ht="14.25">
      <c r="A110" s="215"/>
      <c r="B110" s="215"/>
      <c r="C110" s="215"/>
      <c r="D110" s="216"/>
    </row>
    <row r="111" spans="1:4" ht="14.25">
      <c r="A111" s="215"/>
      <c r="B111" s="215"/>
      <c r="C111" s="215"/>
      <c r="D111" s="216"/>
    </row>
    <row r="112" spans="1:4" ht="14.25">
      <c r="A112" s="215"/>
      <c r="B112" s="215"/>
      <c r="C112" s="215"/>
      <c r="D112" s="216"/>
    </row>
    <row r="113" spans="1:8" ht="14.25">
      <c r="A113" s="215"/>
      <c r="B113" s="215"/>
      <c r="C113" s="215"/>
      <c r="D113" s="216"/>
      <c r="H113" s="214"/>
    </row>
    <row r="114" spans="1:4" ht="14.25">
      <c r="A114" s="215"/>
      <c r="B114" s="215"/>
      <c r="C114" s="215"/>
      <c r="D114" s="216"/>
    </row>
    <row r="115" spans="1:4" ht="14.25">
      <c r="A115" s="215"/>
      <c r="B115" s="215"/>
      <c r="C115" s="215"/>
      <c r="D115" s="216"/>
    </row>
    <row r="116" spans="1:4" ht="14.25">
      <c r="A116" s="215"/>
      <c r="B116" s="100"/>
      <c r="C116" s="100"/>
      <c r="D116" s="217"/>
    </row>
    <row r="117" spans="1:8" ht="14.25">
      <c r="A117" s="215"/>
      <c r="B117" s="215"/>
      <c r="C117" s="215"/>
      <c r="D117" s="216"/>
      <c r="H117" s="214"/>
    </row>
    <row r="118" spans="1:8" ht="14.25">
      <c r="A118" s="215"/>
      <c r="B118" s="215"/>
      <c r="C118" s="215"/>
      <c r="D118" s="216"/>
      <c r="H118" s="214"/>
    </row>
    <row r="119" spans="1:4" ht="14.25">
      <c r="A119" s="215"/>
      <c r="B119" s="100"/>
      <c r="C119" s="100"/>
      <c r="D119" s="217"/>
    </row>
    <row r="120" spans="1:8" ht="14.25">
      <c r="A120" s="215"/>
      <c r="B120" s="78"/>
      <c r="C120" s="78"/>
      <c r="D120" s="216"/>
      <c r="H120" s="214"/>
    </row>
    <row r="121" spans="1:4" ht="14.25">
      <c r="A121" s="215"/>
      <c r="B121" s="78"/>
      <c r="C121" s="78"/>
      <c r="D121" s="216"/>
    </row>
    <row r="122" spans="1:4" ht="14.25">
      <c r="A122" s="215"/>
      <c r="B122" s="78"/>
      <c r="C122" s="78"/>
      <c r="D122" s="216"/>
    </row>
    <row r="123" spans="1:4" ht="14.25">
      <c r="A123" s="215"/>
      <c r="B123" s="78"/>
      <c r="C123" s="78"/>
      <c r="D123" s="216"/>
    </row>
    <row r="124" spans="1:4" ht="14.25">
      <c r="A124" s="215"/>
      <c r="B124" s="100"/>
      <c r="C124" s="100"/>
      <c r="D124" s="217"/>
    </row>
    <row r="125" spans="1:4" ht="14.25">
      <c r="A125" s="215"/>
      <c r="B125" s="78"/>
      <c r="C125" s="78"/>
      <c r="D125" s="216"/>
    </row>
    <row r="126" spans="1:8" ht="14.25">
      <c r="A126" s="215"/>
      <c r="B126" s="78"/>
      <c r="C126" s="78"/>
      <c r="D126" s="216"/>
      <c r="H126" s="214"/>
    </row>
    <row r="127" spans="1:4" ht="14.25">
      <c r="A127" s="215"/>
      <c r="B127" s="78"/>
      <c r="C127" s="78"/>
      <c r="D127" s="216"/>
    </row>
    <row r="128" spans="1:4" ht="14.25">
      <c r="A128" s="215"/>
      <c r="B128" s="78"/>
      <c r="C128" s="78"/>
      <c r="D128" s="216"/>
    </row>
    <row r="129" spans="1:4" ht="14.25">
      <c r="A129" s="215"/>
      <c r="B129" s="78"/>
      <c r="C129" s="78"/>
      <c r="D129" s="216"/>
    </row>
    <row r="130" spans="1:8" ht="14.25">
      <c r="A130" s="215"/>
      <c r="B130" s="78"/>
      <c r="C130" s="78"/>
      <c r="D130" s="216"/>
      <c r="H130" s="214"/>
    </row>
    <row r="131" spans="1:4" ht="14.25">
      <c r="A131" s="215"/>
      <c r="B131" s="78"/>
      <c r="C131" s="78"/>
      <c r="D131" s="216"/>
    </row>
    <row r="132" spans="1:8" ht="14.25">
      <c r="A132" s="215"/>
      <c r="B132" s="78"/>
      <c r="C132" s="78"/>
      <c r="D132" s="216"/>
      <c r="H132" s="214"/>
    </row>
    <row r="133" spans="1:8" ht="14.25">
      <c r="A133" s="215"/>
      <c r="B133" s="78"/>
      <c r="C133" s="78"/>
      <c r="D133" s="216"/>
      <c r="H133" s="214"/>
    </row>
    <row r="134" spans="1:8" ht="14.25">
      <c r="A134" s="215"/>
      <c r="B134" s="78"/>
      <c r="C134" s="78"/>
      <c r="D134" s="216"/>
      <c r="H134" s="214"/>
    </row>
    <row r="135" spans="1:4" ht="14.25">
      <c r="A135" s="215"/>
      <c r="B135" s="78"/>
      <c r="C135" s="78"/>
      <c r="D135" s="216"/>
    </row>
    <row r="136" spans="1:8" ht="14.25">
      <c r="A136" s="215"/>
      <c r="B136" s="78"/>
      <c r="C136" s="78"/>
      <c r="D136" s="216"/>
      <c r="H136" s="214"/>
    </row>
    <row r="137" spans="1:4" ht="14.25">
      <c r="A137" s="215"/>
      <c r="B137" s="100"/>
      <c r="C137" s="100"/>
      <c r="D137" s="217"/>
    </row>
    <row r="138" spans="1:8" ht="14.25">
      <c r="A138" s="215"/>
      <c r="B138" s="78"/>
      <c r="C138" s="78"/>
      <c r="D138" s="216"/>
      <c r="H138" s="214"/>
    </row>
    <row r="139" spans="1:8" ht="14.25">
      <c r="A139" s="215"/>
      <c r="B139" s="78"/>
      <c r="C139" s="78"/>
      <c r="D139" s="216"/>
      <c r="H139" s="214"/>
    </row>
    <row r="140" spans="1:8" ht="14.25">
      <c r="A140" s="215"/>
      <c r="B140" s="78"/>
      <c r="C140" s="78"/>
      <c r="D140" s="216"/>
      <c r="H140" s="214"/>
    </row>
    <row r="141" spans="1:8" ht="14.25">
      <c r="A141" s="215"/>
      <c r="B141" s="78"/>
      <c r="C141" s="78"/>
      <c r="D141" s="216"/>
      <c r="H141" s="214"/>
    </row>
    <row r="142" spans="1:4" ht="14.25">
      <c r="A142" s="215"/>
      <c r="B142" s="166"/>
      <c r="C142" s="166"/>
      <c r="D142" s="219"/>
    </row>
    <row r="143" spans="1:4" ht="14.25">
      <c r="A143" s="215"/>
      <c r="B143" s="78"/>
      <c r="C143" s="78"/>
      <c r="D143" s="216"/>
    </row>
    <row r="144" spans="1:4" ht="14.25">
      <c r="A144" s="215"/>
      <c r="B144" s="78"/>
      <c r="C144" s="78"/>
      <c r="D144" s="220"/>
    </row>
    <row r="145" spans="1:4" ht="14.25">
      <c r="A145" s="221"/>
      <c r="B145" s="222"/>
      <c r="C145" s="222"/>
      <c r="D145" s="220"/>
    </row>
    <row r="146" spans="2:3" ht="14.25">
      <c r="B146" s="223"/>
      <c r="C146" s="223"/>
    </row>
    <row r="147" spans="2:3" ht="14.25">
      <c r="B147" s="78"/>
      <c r="C147" s="78"/>
    </row>
    <row r="148" spans="2:3" ht="14.25">
      <c r="B148" s="224"/>
      <c r="C148" s="224"/>
    </row>
    <row r="149" spans="2:3" ht="14.25">
      <c r="B149" s="224"/>
      <c r="C149" s="224"/>
    </row>
  </sheetData>
  <sheetProtection password="C6D1" sheet="1" objects="1" scenarios="1"/>
  <mergeCells count="5">
    <mergeCell ref="A1:B3"/>
    <mergeCell ref="D12:E12"/>
    <mergeCell ref="A6:G6"/>
    <mergeCell ref="A7:G7"/>
    <mergeCell ref="A8:G8"/>
  </mergeCells>
  <hyperlinks>
    <hyperlink ref="G4" r:id="rId1" display="http://autokraski.dn.ua"/>
  </hyperlinks>
  <printOptions/>
  <pageMargins left="0.45" right="0.33" top="0.34" bottom="1" header="0.22" footer="0.5"/>
  <pageSetup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2006-05-25T05:40:52Z</cp:lastPrinted>
  <dcterms:created xsi:type="dcterms:W3CDTF">2004-05-31T11:13:18Z</dcterms:created>
  <dcterms:modified xsi:type="dcterms:W3CDTF">2006-05-25T05:43:58Z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